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Лист1!$A$6:$G$87</definedName>
    <definedName name="_xlnm.Print_Titles" localSheetId="0">Лист1!$6:$7</definedName>
  </definedNames>
  <calcPr calcId="162913"/>
</workbook>
</file>

<file path=xl/calcChain.xml><?xml version="1.0" encoding="utf-8"?>
<calcChain xmlns="http://schemas.openxmlformats.org/spreadsheetml/2006/main">
  <c r="F8" i="1" l="1"/>
  <c r="G8" i="1" l="1"/>
  <c r="E19" i="1"/>
  <c r="E22" i="1" l="1"/>
  <c r="D22" i="1"/>
  <c r="G10" i="1" l="1"/>
  <c r="G11" i="1"/>
  <c r="G24" i="1" l="1"/>
  <c r="G12" i="1" l="1"/>
  <c r="G13" i="1"/>
  <c r="G14" i="1"/>
  <c r="G15" i="1"/>
  <c r="G16" i="1"/>
  <c r="G17" i="1"/>
  <c r="G18" i="1"/>
  <c r="G20" i="1"/>
  <c r="G21" i="1"/>
  <c r="G23" i="1"/>
  <c r="G26" i="1"/>
  <c r="G28" i="1"/>
  <c r="G29" i="1"/>
  <c r="G30" i="1"/>
  <c r="G31" i="1"/>
  <c r="G32" i="1"/>
  <c r="G33" i="1"/>
  <c r="G34" i="1"/>
  <c r="G35" i="1"/>
  <c r="G36" i="1"/>
  <c r="G37" i="1"/>
  <c r="G39" i="1"/>
  <c r="G40" i="1"/>
  <c r="G41" i="1"/>
  <c r="G42" i="1"/>
  <c r="G44" i="1"/>
  <c r="G45" i="1"/>
  <c r="G46" i="1"/>
  <c r="G48" i="1"/>
  <c r="G49" i="1"/>
  <c r="G50" i="1"/>
  <c r="G51" i="1"/>
  <c r="G52" i="1"/>
  <c r="G53" i="1"/>
  <c r="G54" i="1"/>
  <c r="G55" i="1"/>
  <c r="G57" i="1"/>
  <c r="G58" i="1"/>
  <c r="G60" i="1"/>
  <c r="G61" i="1"/>
  <c r="G62" i="1"/>
  <c r="G63" i="1"/>
  <c r="G64" i="1"/>
  <c r="G65" i="1"/>
  <c r="G66" i="1"/>
  <c r="G68" i="1"/>
  <c r="G69" i="1"/>
  <c r="G70" i="1"/>
  <c r="G71" i="1"/>
  <c r="G72" i="1"/>
  <c r="G74" i="1"/>
  <c r="G75" i="1"/>
  <c r="G76" i="1"/>
  <c r="G77" i="1"/>
  <c r="G79" i="1"/>
  <c r="G80" i="1"/>
  <c r="G81" i="1"/>
  <c r="G83" i="1"/>
  <c r="G85" i="1"/>
  <c r="G86" i="1"/>
  <c r="G87" i="1"/>
  <c r="E59" i="1" l="1"/>
  <c r="D59" i="1"/>
  <c r="D9" i="1"/>
  <c r="E9" i="1"/>
  <c r="D47" i="1"/>
  <c r="E47" i="1"/>
  <c r="D27" i="1"/>
  <c r="G59" i="1" l="1"/>
  <c r="G47" i="1"/>
  <c r="G9" i="1"/>
  <c r="E73" i="1"/>
  <c r="D73" i="1"/>
  <c r="G73" i="1" l="1"/>
  <c r="E43" i="1"/>
  <c r="D43" i="1"/>
  <c r="G43" i="1" l="1"/>
  <c r="D84" i="1"/>
  <c r="D82" i="1"/>
  <c r="D78" i="1"/>
  <c r="D67" i="1"/>
  <c r="D56" i="1"/>
  <c r="D38" i="1"/>
  <c r="D19" i="1"/>
  <c r="E84" i="1"/>
  <c r="G84" i="1" s="1"/>
  <c r="E82" i="1"/>
  <c r="G82" i="1" s="1"/>
  <c r="E78" i="1"/>
  <c r="G78" i="1" s="1"/>
  <c r="E67" i="1"/>
  <c r="G67" i="1" s="1"/>
  <c r="E56" i="1"/>
  <c r="G56" i="1" s="1"/>
  <c r="E38" i="1"/>
  <c r="G38" i="1" s="1"/>
  <c r="E27" i="1"/>
  <c r="G27" i="1" s="1"/>
  <c r="G22" i="1"/>
  <c r="G19" i="1"/>
  <c r="E8" i="1" l="1"/>
  <c r="D8" i="1"/>
</calcChain>
</file>

<file path=xl/sharedStrings.xml><?xml version="1.0" encoding="utf-8"?>
<sst xmlns="http://schemas.openxmlformats.org/spreadsheetml/2006/main" count="247" uniqueCount="104">
  <si>
    <t>тыс. рублей</t>
  </si>
  <si>
    <t xml:space="preserve">Наименование </t>
  </si>
  <si>
    <t>Рз</t>
  </si>
  <si>
    <t>ПР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</si>
  <si>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</si>
  <si>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</si>
  <si>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</si>
  <si>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</si>
  <si>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</si>
  <si>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</si>
  <si>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</si>
  <si>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</si>
  <si>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</si>
  <si>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</si>
  <si>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</si>
  <si>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</si>
  <si>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</si>
  <si>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</si>
  <si>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</si>
  <si>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</si>
  <si>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</si>
  <si>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</si>
  <si>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</si>
  <si>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</si>
  <si>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</si>
  <si>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</si>
  <si>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</si>
  <si>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</si>
  <si>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</si>
  <si>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</si>
  <si>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</si>
  <si>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</si>
  <si>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</si>
  <si>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</si>
  <si>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</si>
  <si>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</si>
  <si>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</si>
  <si>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</si>
  <si>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</si>
  <si>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</si>
  <si>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</si>
  <si>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</si>
  <si>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</si>
  <si>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</si>
  <si>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</si>
  <si>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</si>
  <si>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</si>
  <si>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</si>
  <si>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</si>
  <si>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</si>
  <si>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</si>
  <si>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</si>
  <si>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</si>
  <si>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</si>
  <si>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</si>
  <si>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</si>
  <si>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</si>
  <si>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</si>
  <si>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</si>
  <si>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</si>
  <si>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</si>
  <si>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</si>
  <si>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</si>
  <si>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</si>
  <si>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</si>
  <si>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</si>
  <si>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</si>
  <si>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</si>
  <si>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</si>
  <si>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</si>
  <si>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</si>
  <si>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</si>
  <si>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</si>
  <si>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</si>
  <si>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</si>
  <si>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</si>
  <si>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01</t>
  </si>
  <si>
    <t>00</t>
  </si>
  <si>
    <t>03</t>
  </si>
  <si>
    <t>04</t>
  </si>
  <si>
    <t>05</t>
  </si>
  <si>
    <t>06</t>
  </si>
  <si>
    <t>07</t>
  </si>
  <si>
    <t>11</t>
  </si>
  <si>
    <t>12</t>
  </si>
  <si>
    <t>13</t>
  </si>
  <si>
    <t>02</t>
  </si>
  <si>
    <t>09</t>
  </si>
  <si>
    <t>10</t>
  </si>
  <si>
    <t>14</t>
  </si>
  <si>
    <t>08</t>
  </si>
  <si>
    <t>Резервные фонды</t>
  </si>
  <si>
    <t>Первоначально утвержденный закон</t>
  </si>
  <si>
    <t>Фундаментальные исследования</t>
  </si>
  <si>
    <t>Экологический контроль</t>
  </si>
  <si>
    <t>Дополнительное образование детей</t>
  </si>
  <si>
    <t>Высшее образование</t>
  </si>
  <si>
    <t xml:space="preserve">Молодежная политика </t>
  </si>
  <si>
    <t>Процент исполнения к сводной бюджетной росписи</t>
  </si>
  <si>
    <t xml:space="preserve">МЕЖБЮДЖЕТНЫЕ ТРАНСФЕРТЫ ОБЩЕГО ХАРАКТЕРА БЮДЖЕТАМ БЮДЖЕТНОЙ СИСТЕМЫ  РОССИЙСКОЙ ФЕДЕРАЦИИ </t>
  </si>
  <si>
    <t>Миграционная политика</t>
  </si>
  <si>
    <t>Сводная бюджетная роспись на 01.10.2019</t>
  </si>
  <si>
    <t>Кассовое
исполнение на 01.10.2019</t>
  </si>
  <si>
    <t>РАСХОДЫ РЕСПУБЛИКАНСКОГО БЮДЖЕТА РЕСПУБЛИКИ КОМИ ЗА 9 МЕСЯЦЕВ 2019 ГОДА ПО РАЗДЕЛАМ,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</si>
</sst>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%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9"/>
      <name val="Arial"/>
      <family val="2"/>
      <charset val="204"/>
    </font>
    <font>
      <b/>
      <sz val="8"/>
      <name val="Arial Cyr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9">
    <xf numFmtId="0" fontId="0" fillId="0" borderId="0" xfId="0"/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164" fontId="0" fillId="0" borderId="0" xfId="0" applyNumberFormat="1" applyBorder="1"/>
    <xf numFmtId="4" fontId="5" fillId="0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3" fillId="0" borderId="2" xfId="0" applyNumberFormat="1" applyFont="1" applyFill="1" applyBorder="1" applyAlignment="1">
      <alignment horizontal="center" vertical="top"/>
    </xf>
    <xf numFmtId="165" fontId="4" fillId="0" borderId="0" xfId="0" applyNumberFormat="1" applyFont="1" applyBorder="1" applyAlignment="1">
      <alignment horizontal="justify" vertical="top" wrapText="1"/>
    </xf>
    <xf numFmtId="49" fontId="3" fillId="0" borderId="0" xfId="0" applyNumberFormat="1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 vertical="center" wrapText="1"/>
    </xf>
    <xf numFmtId="166" fontId="3" fillId="0" borderId="0" xfId="1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center" wrapText="1"/>
    </xf>
    <xf numFmtId="166" fontId="1" fillId="0" borderId="0" xfId="1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2"/>
  <sheetViews>
    <sheetView tabSelected="1" workbookViewId="0">
      <selection activeCell="A2" sqref="A2:G2"/>
    </sheetView>
  </sheetViews>
  <sheetFormatPr defaultRowHeight="15" x14ac:dyDescent="0.25"/>
  <cols>
    <col min="1" max="1" width="58.5703125" customWidth="1"/>
    <col min="2" max="3" width="4" bestFit="1" customWidth="1"/>
    <col min="4" max="4" width="17.85546875" customWidth="1"/>
    <col min="5" max="5" width="18.42578125" customWidth="1"/>
    <col min="6" max="6" width="18.42578125" style="8" customWidth="1"/>
    <col min="7" max="7" width="16.85546875" style="8" customWidth="1"/>
  </cols>
  <sheetData>
    <row r="1" spans="1:7" ht="15.75" x14ac:dyDescent="0.25">
      <c r="A1" s="2"/>
      <c r="B1" s="2"/>
      <c r="C1" s="2"/>
      <c r="D1" s="2"/>
      <c r="E1" s="2"/>
      <c r="F1" s="1"/>
    </row>
    <row r="2" spans="1:7" ht="54.75" customHeight="1" x14ac:dyDescent="0.25">
      <c r="A2" s="28" t="s">
        <v>103</v>
      </c>
      <c r="B2" s="28"/>
      <c r="C2" s="28"/>
      <c r="D2" s="28"/>
      <c r="E2" s="28"/>
      <c r="F2" s="28"/>
      <c r="G2" s="28"/>
    </row>
    <row r="3" spans="1:7" ht="11.25" customHeight="1" x14ac:dyDescent="0.25">
      <c r="A3" s="3"/>
      <c r="B3" s="3"/>
      <c r="C3" s="3"/>
      <c r="D3" s="3"/>
      <c r="E3" s="3"/>
      <c r="F3" s="4"/>
    </row>
    <row r="4" spans="1:7" ht="5.25" customHeight="1" x14ac:dyDescent="0.25">
      <c r="A4" s="5"/>
      <c r="B4" s="5"/>
      <c r="C4" s="5"/>
      <c r="D4" s="5"/>
      <c r="E4" s="5"/>
      <c r="F4" s="1"/>
    </row>
    <row r="5" spans="1:7" ht="18.75" customHeight="1" x14ac:dyDescent="0.25">
      <c r="A5" s="5"/>
      <c r="B5" s="5"/>
      <c r="C5" s="5"/>
      <c r="D5" s="5"/>
      <c r="E5" s="5"/>
      <c r="G5" s="6" t="s">
        <v>0</v>
      </c>
    </row>
    <row r="6" spans="1:7" ht="78.75" x14ac:dyDescent="0.25">
      <c r="A6" s="7" t="s">
        <v>1</v>
      </c>
      <c r="B6" s="7" t="s">
        <v>2</v>
      </c>
      <c r="C6" s="7" t="s">
        <v>3</v>
      </c>
      <c r="D6" s="7" t="s">
        <v>92</v>
      </c>
      <c r="E6" s="7" t="s">
        <v>101</v>
      </c>
      <c r="F6" s="9" t="s">
        <v>102</v>
      </c>
      <c r="G6" s="9" t="s">
        <v>98</v>
      </c>
    </row>
    <row r="7" spans="1:7" ht="15.75" x14ac:dyDescent="0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</row>
    <row r="8" spans="1:7" ht="15.75" x14ac:dyDescent="0.25">
      <c r="A8" s="18" t="s">
        <v>4</v>
      </c>
      <c r="B8" s="16"/>
      <c r="C8" s="16"/>
      <c r="D8" s="10">
        <f>D9+D19+D22+D27+D38+D43+D47+D56+D59+D67+D73+D78+D82+D84</f>
        <v>78583058.849999994</v>
      </c>
      <c r="E8" s="10">
        <f>E9+E19+E22+E27+E38+E43+E47+E56+E59+E67+E73+E78+E82+E84</f>
        <v>83181818.772280008</v>
      </c>
      <c r="F8" s="10">
        <f>F9+F19+F22+F27+F38+F43+F47+F56+F59+F67+F73+F78+F82+F84</f>
        <v>56905675.600000001</v>
      </c>
      <c r="G8" s="24">
        <f>F8/E8</f>
        <v>0.68411194224769201</v>
      </c>
    </row>
    <row r="9" spans="1:7" ht="15.75" x14ac:dyDescent="0.25">
      <c r="A9" s="19" t="s">
        <v>5</v>
      </c>
      <c r="B9" s="21" t="s">
        <v>76</v>
      </c>
      <c r="C9" s="21" t="s">
        <v>77</v>
      </c>
      <c r="D9" s="10">
        <f>D10+D11+D12+D13+D14+D15+D17+D18+D16</f>
        <v>4247344.0999999996</v>
      </c>
      <c r="E9" s="10">
        <f>E10+E11+E12+E13+E14+E15+E17+E18+E16</f>
        <v>3559610.9251100002</v>
      </c>
      <c r="F9" s="10">
        <v>2006673.8</v>
      </c>
      <c r="G9" s="24">
        <f t="shared" ref="G9:G73" si="0">F9/E9</f>
        <v>0.56373402661640304</v>
      </c>
    </row>
    <row r="10" spans="1:7" ht="37.5" customHeight="1" x14ac:dyDescent="0.25">
      <c r="A10" s="20" t="s">
        <v>6</v>
      </c>
      <c r="B10" s="22" t="s">
        <v>76</v>
      </c>
      <c r="C10" s="22" t="s">
        <v>86</v>
      </c>
      <c r="D10" s="25">
        <v>10065.59</v>
      </c>
      <c r="E10" s="25">
        <v>10065.589</v>
      </c>
      <c r="F10" s="25">
        <v>6929.3</v>
      </c>
      <c r="G10" s="27">
        <f t="shared" si="0"/>
        <v>0.68841475645389461</v>
      </c>
    </row>
    <row r="11" spans="1:7" ht="47.25" x14ac:dyDescent="0.25">
      <c r="A11" s="20" t="s">
        <v>7</v>
      </c>
      <c r="B11" s="22" t="s">
        <v>76</v>
      </c>
      <c r="C11" s="22" t="s">
        <v>78</v>
      </c>
      <c r="D11" s="25">
        <v>158891.79999999999</v>
      </c>
      <c r="E11" s="25">
        <v>165686.09700000001</v>
      </c>
      <c r="F11" s="25">
        <v>120576.8</v>
      </c>
      <c r="G11" s="27">
        <f t="shared" si="0"/>
        <v>0.72774241281089502</v>
      </c>
    </row>
    <row r="12" spans="1:7" ht="63" x14ac:dyDescent="0.25">
      <c r="A12" s="20" t="s">
        <v>8</v>
      </c>
      <c r="B12" s="22" t="s">
        <v>76</v>
      </c>
      <c r="C12" s="22" t="s">
        <v>79</v>
      </c>
      <c r="D12" s="25">
        <v>291813.57</v>
      </c>
      <c r="E12" s="25">
        <v>275803.31</v>
      </c>
      <c r="F12" s="25">
        <v>180433.7</v>
      </c>
      <c r="G12" s="27">
        <f t="shared" si="0"/>
        <v>0.65421151036947311</v>
      </c>
    </row>
    <row r="13" spans="1:7" ht="15.75" x14ac:dyDescent="0.25">
      <c r="A13" s="20" t="s">
        <v>9</v>
      </c>
      <c r="B13" s="22" t="s">
        <v>76</v>
      </c>
      <c r="C13" s="22" t="s">
        <v>80</v>
      </c>
      <c r="D13" s="25">
        <v>17567.46</v>
      </c>
      <c r="E13" s="25">
        <v>17936.534</v>
      </c>
      <c r="F13" s="25">
        <v>12580.2</v>
      </c>
      <c r="G13" s="27">
        <f t="shared" si="0"/>
        <v>0.70137296313769437</v>
      </c>
    </row>
    <row r="14" spans="1:7" ht="36.75" customHeight="1" x14ac:dyDescent="0.25">
      <c r="A14" s="20" t="s">
        <v>10</v>
      </c>
      <c r="B14" s="22" t="s">
        <v>76</v>
      </c>
      <c r="C14" s="22" t="s">
        <v>81</v>
      </c>
      <c r="D14" s="25">
        <v>174925.9</v>
      </c>
      <c r="E14" s="25">
        <v>154272.95493000001</v>
      </c>
      <c r="F14" s="25">
        <v>104769.9</v>
      </c>
      <c r="G14" s="27">
        <f t="shared" si="0"/>
        <v>0.67912032959722857</v>
      </c>
    </row>
    <row r="15" spans="1:7" ht="15.75" x14ac:dyDescent="0.25">
      <c r="A15" s="20" t="s">
        <v>11</v>
      </c>
      <c r="B15" s="22" t="s">
        <v>76</v>
      </c>
      <c r="C15" s="22" t="s">
        <v>82</v>
      </c>
      <c r="D15" s="25">
        <v>97931.45</v>
      </c>
      <c r="E15" s="25">
        <v>97931.445999999996</v>
      </c>
      <c r="F15" s="25">
        <v>71069.100000000006</v>
      </c>
      <c r="G15" s="27">
        <f t="shared" si="0"/>
        <v>0.72570254910766874</v>
      </c>
    </row>
    <row r="16" spans="1:7" ht="15.75" x14ac:dyDescent="0.25">
      <c r="A16" s="20" t="s">
        <v>93</v>
      </c>
      <c r="B16" s="22" t="s">
        <v>76</v>
      </c>
      <c r="C16" s="22" t="s">
        <v>88</v>
      </c>
      <c r="D16" s="25">
        <v>2400</v>
      </c>
      <c r="E16" s="25">
        <v>2400</v>
      </c>
      <c r="F16" s="25">
        <v>1055</v>
      </c>
      <c r="G16" s="27">
        <f t="shared" si="0"/>
        <v>0.43958333333333333</v>
      </c>
    </row>
    <row r="17" spans="1:7" ht="15.75" x14ac:dyDescent="0.25">
      <c r="A17" s="23" t="s">
        <v>91</v>
      </c>
      <c r="B17" s="22" t="s">
        <v>76</v>
      </c>
      <c r="C17" s="22" t="s">
        <v>83</v>
      </c>
      <c r="D17" s="25">
        <v>35680.480000000003</v>
      </c>
      <c r="E17" s="25">
        <v>8572</v>
      </c>
      <c r="F17" s="25">
        <v>0</v>
      </c>
      <c r="G17" s="27">
        <f t="shared" si="0"/>
        <v>0</v>
      </c>
    </row>
    <row r="18" spans="1:7" ht="15.75" x14ac:dyDescent="0.25">
      <c r="A18" s="20" t="s">
        <v>12</v>
      </c>
      <c r="B18" s="22" t="s">
        <v>76</v>
      </c>
      <c r="C18" s="22" t="s">
        <v>85</v>
      </c>
      <c r="D18" s="25">
        <v>3458067.85</v>
      </c>
      <c r="E18" s="25">
        <v>2826942.9941799999</v>
      </c>
      <c r="F18" s="25">
        <v>1509259.8</v>
      </c>
      <c r="G18" s="27">
        <f t="shared" si="0"/>
        <v>0.533884058895848</v>
      </c>
    </row>
    <row r="19" spans="1:7" ht="15.75" x14ac:dyDescent="0.25">
      <c r="A19" s="19" t="s">
        <v>13</v>
      </c>
      <c r="B19" s="21" t="s">
        <v>86</v>
      </c>
      <c r="C19" s="21" t="s">
        <v>77</v>
      </c>
      <c r="D19" s="10">
        <f>D20+D21</f>
        <v>26913.289999999997</v>
      </c>
      <c r="E19" s="10">
        <f>E20+E21</f>
        <v>27183.277479999997</v>
      </c>
      <c r="F19" s="10">
        <v>19767</v>
      </c>
      <c r="G19" s="24">
        <f t="shared" si="0"/>
        <v>0.72717500730158469</v>
      </c>
    </row>
    <row r="20" spans="1:7" ht="15.75" x14ac:dyDescent="0.25">
      <c r="A20" s="20" t="s">
        <v>14</v>
      </c>
      <c r="B20" s="22" t="s">
        <v>86</v>
      </c>
      <c r="C20" s="22" t="s">
        <v>78</v>
      </c>
      <c r="D20" s="25">
        <v>26043.599999999999</v>
      </c>
      <c r="E20" s="25">
        <v>26043.599999999999</v>
      </c>
      <c r="F20" s="25">
        <v>19532.7</v>
      </c>
      <c r="G20" s="27">
        <f t="shared" si="0"/>
        <v>0.75000000000000011</v>
      </c>
    </row>
    <row r="21" spans="1:7" ht="15.75" x14ac:dyDescent="0.25">
      <c r="A21" s="20" t="s">
        <v>15</v>
      </c>
      <c r="B21" s="22" t="s">
        <v>86</v>
      </c>
      <c r="C21" s="22" t="s">
        <v>79</v>
      </c>
      <c r="D21" s="25">
        <v>869.69</v>
      </c>
      <c r="E21" s="25">
        <v>1139.6774800000001</v>
      </c>
      <c r="F21" s="25">
        <v>234.3</v>
      </c>
      <c r="G21" s="27">
        <f t="shared" si="0"/>
        <v>0.20558447816306769</v>
      </c>
    </row>
    <row r="22" spans="1:7" ht="31.5" x14ac:dyDescent="0.25">
      <c r="A22" s="19" t="s">
        <v>16</v>
      </c>
      <c r="B22" s="21" t="s">
        <v>78</v>
      </c>
      <c r="C22" s="21" t="s">
        <v>77</v>
      </c>
      <c r="D22" s="10">
        <f>D23+D24+D26+D25</f>
        <v>1413064.1600000001</v>
      </c>
      <c r="E22" s="10">
        <f>E23+E24+E26+E25</f>
        <v>1628543.8428500001</v>
      </c>
      <c r="F22" s="10">
        <v>1066007.8999999999</v>
      </c>
      <c r="G22" s="24">
        <f t="shared" si="0"/>
        <v>0.65457734201030437</v>
      </c>
    </row>
    <row r="23" spans="1:7" ht="47.25" x14ac:dyDescent="0.25">
      <c r="A23" s="20" t="s">
        <v>17</v>
      </c>
      <c r="B23" s="22" t="s">
        <v>78</v>
      </c>
      <c r="C23" s="22" t="s">
        <v>87</v>
      </c>
      <c r="D23" s="25">
        <v>194065.78</v>
      </c>
      <c r="E23" s="25">
        <v>191182.31077000001</v>
      </c>
      <c r="F23" s="25">
        <v>157335.29999999999</v>
      </c>
      <c r="G23" s="27">
        <f t="shared" si="0"/>
        <v>0.82295950585763489</v>
      </c>
    </row>
    <row r="24" spans="1:7" ht="15.75" x14ac:dyDescent="0.25">
      <c r="A24" s="20" t="s">
        <v>18</v>
      </c>
      <c r="B24" s="22" t="s">
        <v>78</v>
      </c>
      <c r="C24" s="22" t="s">
        <v>88</v>
      </c>
      <c r="D24" s="25">
        <v>1213600.1200000001</v>
      </c>
      <c r="E24" s="25">
        <v>1217721.7331600001</v>
      </c>
      <c r="F24" s="25">
        <v>877178.1</v>
      </c>
      <c r="G24" s="27">
        <f>F24/E24</f>
        <v>0.72034363526034317</v>
      </c>
    </row>
    <row r="25" spans="1:7" ht="15.75" x14ac:dyDescent="0.25">
      <c r="A25" s="20" t="s">
        <v>100</v>
      </c>
      <c r="B25" s="22" t="s">
        <v>78</v>
      </c>
      <c r="C25" s="22" t="s">
        <v>83</v>
      </c>
      <c r="D25" s="25">
        <v>1650</v>
      </c>
      <c r="E25" s="25">
        <v>1100</v>
      </c>
      <c r="F25" s="25">
        <v>0</v>
      </c>
      <c r="G25" s="27"/>
    </row>
    <row r="26" spans="1:7" ht="31.5" x14ac:dyDescent="0.25">
      <c r="A26" s="20" t="s">
        <v>19</v>
      </c>
      <c r="B26" s="22" t="s">
        <v>78</v>
      </c>
      <c r="C26" s="22" t="s">
        <v>89</v>
      </c>
      <c r="D26" s="25">
        <v>3748.26</v>
      </c>
      <c r="E26" s="25">
        <v>218539.79892</v>
      </c>
      <c r="F26" s="25">
        <v>31494.5</v>
      </c>
      <c r="G26" s="27">
        <f t="shared" si="0"/>
        <v>0.14411333842001506</v>
      </c>
    </row>
    <row r="27" spans="1:7" ht="15.75" x14ac:dyDescent="0.25">
      <c r="A27" s="19" t="s">
        <v>20</v>
      </c>
      <c r="B27" s="21" t="s">
        <v>79</v>
      </c>
      <c r="C27" s="21" t="s">
        <v>77</v>
      </c>
      <c r="D27" s="10">
        <f>D28+D29+D30+D31+D32+D33+D34+D35+D36+D37</f>
        <v>9771619.6799999997</v>
      </c>
      <c r="E27" s="10">
        <f>E28+E29+E30+E31+E32+E33+E34+E35+E36+E37</f>
        <v>10804700.98068</v>
      </c>
      <c r="F27" s="10">
        <v>6942152.2000000002</v>
      </c>
      <c r="G27" s="24">
        <f t="shared" si="0"/>
        <v>0.64251220023703903</v>
      </c>
    </row>
    <row r="28" spans="1:7" ht="15.75" x14ac:dyDescent="0.25">
      <c r="A28" s="20" t="s">
        <v>21</v>
      </c>
      <c r="B28" s="22" t="s">
        <v>79</v>
      </c>
      <c r="C28" s="22" t="s">
        <v>76</v>
      </c>
      <c r="D28" s="25">
        <v>433325.84</v>
      </c>
      <c r="E28" s="25">
        <v>447705.06466999999</v>
      </c>
      <c r="F28" s="25">
        <v>296416.3</v>
      </c>
      <c r="G28" s="27">
        <f t="shared" si="0"/>
        <v>0.66207939867396004</v>
      </c>
    </row>
    <row r="29" spans="1:7" ht="15.75" x14ac:dyDescent="0.25">
      <c r="A29" s="20" t="s">
        <v>22</v>
      </c>
      <c r="B29" s="22" t="s">
        <v>79</v>
      </c>
      <c r="C29" s="22" t="s">
        <v>79</v>
      </c>
      <c r="D29" s="25">
        <v>6058.6</v>
      </c>
      <c r="E29" s="25">
        <v>6023.26667</v>
      </c>
      <c r="F29" s="25">
        <v>1870.6</v>
      </c>
      <c r="G29" s="27">
        <f t="shared" si="0"/>
        <v>0.31056237461921971</v>
      </c>
    </row>
    <row r="30" spans="1:7" ht="15.75" x14ac:dyDescent="0.25">
      <c r="A30" s="20" t="s">
        <v>23</v>
      </c>
      <c r="B30" s="22" t="s">
        <v>79</v>
      </c>
      <c r="C30" s="22" t="s">
        <v>80</v>
      </c>
      <c r="D30" s="25">
        <v>1137966.53</v>
      </c>
      <c r="E30" s="25">
        <v>1213467.46851</v>
      </c>
      <c r="F30" s="25">
        <v>886626.6</v>
      </c>
      <c r="G30" s="27">
        <f t="shared" si="0"/>
        <v>0.73065543412439116</v>
      </c>
    </row>
    <row r="31" spans="1:7" ht="15.75" x14ac:dyDescent="0.25">
      <c r="A31" s="20" t="s">
        <v>24</v>
      </c>
      <c r="B31" s="22" t="s">
        <v>79</v>
      </c>
      <c r="C31" s="22" t="s">
        <v>81</v>
      </c>
      <c r="D31" s="25">
        <v>9086.2000000000007</v>
      </c>
      <c r="E31" s="25">
        <v>16624.7</v>
      </c>
      <c r="F31" s="25">
        <v>0</v>
      </c>
      <c r="G31" s="27">
        <f t="shared" si="0"/>
        <v>0</v>
      </c>
    </row>
    <row r="32" spans="1:7" ht="15.75" x14ac:dyDescent="0.25">
      <c r="A32" s="20" t="s">
        <v>25</v>
      </c>
      <c r="B32" s="22" t="s">
        <v>79</v>
      </c>
      <c r="C32" s="22" t="s">
        <v>82</v>
      </c>
      <c r="D32" s="25">
        <v>893787.39</v>
      </c>
      <c r="E32" s="25">
        <v>933906.82047999999</v>
      </c>
      <c r="F32" s="25">
        <v>620250.69999999995</v>
      </c>
      <c r="G32" s="27">
        <f t="shared" si="0"/>
        <v>0.66414623643203474</v>
      </c>
    </row>
    <row r="33" spans="1:7" ht="15.75" x14ac:dyDescent="0.25">
      <c r="A33" s="20" t="s">
        <v>26</v>
      </c>
      <c r="B33" s="22" t="s">
        <v>79</v>
      </c>
      <c r="C33" s="22" t="s">
        <v>90</v>
      </c>
      <c r="D33" s="25">
        <v>612443.81000000006</v>
      </c>
      <c r="E33" s="25">
        <v>662443.80899000005</v>
      </c>
      <c r="F33" s="25">
        <v>557756.1</v>
      </c>
      <c r="G33" s="27">
        <f t="shared" si="0"/>
        <v>0.84196741282915299</v>
      </c>
    </row>
    <row r="34" spans="1:7" ht="15.75" x14ac:dyDescent="0.25">
      <c r="A34" s="20" t="s">
        <v>27</v>
      </c>
      <c r="B34" s="22" t="s">
        <v>79</v>
      </c>
      <c r="C34" s="22" t="s">
        <v>87</v>
      </c>
      <c r="D34" s="25">
        <v>5361231.58</v>
      </c>
      <c r="E34" s="25">
        <v>6140134.1688799998</v>
      </c>
      <c r="F34" s="25">
        <v>3663001.5</v>
      </c>
      <c r="G34" s="27">
        <f t="shared" si="0"/>
        <v>0.59656701291075453</v>
      </c>
    </row>
    <row r="35" spans="1:7" ht="15.75" x14ac:dyDescent="0.25">
      <c r="A35" s="20" t="s">
        <v>28</v>
      </c>
      <c r="B35" s="22" t="s">
        <v>79</v>
      </c>
      <c r="C35" s="22" t="s">
        <v>88</v>
      </c>
      <c r="D35" s="25">
        <v>709501.64</v>
      </c>
      <c r="E35" s="25">
        <v>760628.32790000003</v>
      </c>
      <c r="F35" s="25">
        <v>555704.9</v>
      </c>
      <c r="G35" s="27">
        <f t="shared" si="0"/>
        <v>0.73058664740272294</v>
      </c>
    </row>
    <row r="36" spans="1:7" ht="31.5" x14ac:dyDescent="0.25">
      <c r="A36" s="20" t="s">
        <v>29</v>
      </c>
      <c r="B36" s="22" t="s">
        <v>79</v>
      </c>
      <c r="C36" s="22" t="s">
        <v>83</v>
      </c>
      <c r="D36" s="25">
        <v>4653.5200000000004</v>
      </c>
      <c r="E36" s="25">
        <v>4653.5228999999999</v>
      </c>
      <c r="F36" s="25">
        <v>1739.3</v>
      </c>
      <c r="G36" s="27">
        <f t="shared" si="0"/>
        <v>0.37375984547105162</v>
      </c>
    </row>
    <row r="37" spans="1:7" ht="15.75" x14ac:dyDescent="0.25">
      <c r="A37" s="20" t="s">
        <v>30</v>
      </c>
      <c r="B37" s="22" t="s">
        <v>79</v>
      </c>
      <c r="C37" s="22" t="s">
        <v>84</v>
      </c>
      <c r="D37" s="25">
        <v>603564.56999999995</v>
      </c>
      <c r="E37" s="25">
        <v>619113.83167999994</v>
      </c>
      <c r="F37" s="25">
        <v>358786.2</v>
      </c>
      <c r="G37" s="27">
        <f t="shared" si="0"/>
        <v>0.57951572334672874</v>
      </c>
    </row>
    <row r="38" spans="1:7" ht="15.75" x14ac:dyDescent="0.25">
      <c r="A38" s="19" t="s">
        <v>31</v>
      </c>
      <c r="B38" s="21" t="s">
        <v>80</v>
      </c>
      <c r="C38" s="21" t="s">
        <v>77</v>
      </c>
      <c r="D38" s="10">
        <f>D39+D40+D41+D42</f>
        <v>3264201.96</v>
      </c>
      <c r="E38" s="10">
        <f>E39+E40+E41+E42</f>
        <v>4843539.9477399997</v>
      </c>
      <c r="F38" s="10">
        <v>2780372.8000000003</v>
      </c>
      <c r="G38" s="24">
        <f t="shared" si="0"/>
        <v>0.57403734252203797</v>
      </c>
    </row>
    <row r="39" spans="1:7" ht="15.75" x14ac:dyDescent="0.25">
      <c r="A39" s="20" t="s">
        <v>32</v>
      </c>
      <c r="B39" s="22" t="s">
        <v>80</v>
      </c>
      <c r="C39" s="22" t="s">
        <v>76</v>
      </c>
      <c r="D39" s="25">
        <v>85580</v>
      </c>
      <c r="E39" s="25">
        <v>624602.23774999997</v>
      </c>
      <c r="F39" s="25">
        <v>83032</v>
      </c>
      <c r="G39" s="27">
        <f t="shared" si="0"/>
        <v>0.13293580295053947</v>
      </c>
    </row>
    <row r="40" spans="1:7" ht="15.75" x14ac:dyDescent="0.25">
      <c r="A40" s="20" t="s">
        <v>33</v>
      </c>
      <c r="B40" s="22" t="s">
        <v>80</v>
      </c>
      <c r="C40" s="22" t="s">
        <v>86</v>
      </c>
      <c r="D40" s="25">
        <v>2383783.38</v>
      </c>
      <c r="E40" s="25">
        <v>2901372.1324999998</v>
      </c>
      <c r="F40" s="25">
        <v>1983824</v>
      </c>
      <c r="G40" s="27">
        <f t="shared" si="0"/>
        <v>0.68375372389429268</v>
      </c>
    </row>
    <row r="41" spans="1:7" ht="15.75" x14ac:dyDescent="0.25">
      <c r="A41" s="20" t="s">
        <v>34</v>
      </c>
      <c r="B41" s="22" t="s">
        <v>80</v>
      </c>
      <c r="C41" s="22" t="s">
        <v>78</v>
      </c>
      <c r="D41" s="25">
        <v>560687.19999999995</v>
      </c>
      <c r="E41" s="25">
        <v>725672.32700000005</v>
      </c>
      <c r="F41" s="25">
        <v>371239.2</v>
      </c>
      <c r="G41" s="27">
        <f t="shared" si="0"/>
        <v>0.511579656805626</v>
      </c>
    </row>
    <row r="42" spans="1:7" ht="31.5" x14ac:dyDescent="0.25">
      <c r="A42" s="20" t="s">
        <v>35</v>
      </c>
      <c r="B42" s="22" t="s">
        <v>80</v>
      </c>
      <c r="C42" s="22" t="s">
        <v>80</v>
      </c>
      <c r="D42" s="25">
        <v>234151.38</v>
      </c>
      <c r="E42" s="25">
        <v>591893.25049000001</v>
      </c>
      <c r="F42" s="25">
        <v>342277.6</v>
      </c>
      <c r="G42" s="27">
        <f t="shared" si="0"/>
        <v>0.57827589639963761</v>
      </c>
    </row>
    <row r="43" spans="1:7" ht="15.75" x14ac:dyDescent="0.25">
      <c r="A43" s="19" t="s">
        <v>36</v>
      </c>
      <c r="B43" s="21" t="s">
        <v>81</v>
      </c>
      <c r="C43" s="21" t="s">
        <v>77</v>
      </c>
      <c r="D43" s="10">
        <f>D45+D46+D44</f>
        <v>84473.900000000009</v>
      </c>
      <c r="E43" s="10">
        <f t="shared" ref="E43" si="1">E45+E46+E44</f>
        <v>93748.12000000001</v>
      </c>
      <c r="F43" s="10">
        <v>73189.5</v>
      </c>
      <c r="G43" s="24">
        <f t="shared" si="0"/>
        <v>0.78070365571064249</v>
      </c>
    </row>
    <row r="44" spans="1:7" ht="15.75" x14ac:dyDescent="0.25">
      <c r="A44" s="20" t="s">
        <v>94</v>
      </c>
      <c r="B44" s="22" t="s">
        <v>81</v>
      </c>
      <c r="C44" s="22" t="s">
        <v>76</v>
      </c>
      <c r="D44" s="25">
        <v>133.30000000000001</v>
      </c>
      <c r="E44" s="25">
        <v>133.30000000000001</v>
      </c>
      <c r="F44" s="25">
        <v>13.1</v>
      </c>
      <c r="G44" s="27">
        <f t="shared" si="0"/>
        <v>9.8274568642160526E-2</v>
      </c>
    </row>
    <row r="45" spans="1:7" ht="31.5" x14ac:dyDescent="0.25">
      <c r="A45" s="20" t="s">
        <v>37</v>
      </c>
      <c r="B45" s="22" t="s">
        <v>81</v>
      </c>
      <c r="C45" s="22" t="s">
        <v>78</v>
      </c>
      <c r="D45" s="25">
        <v>74043.5</v>
      </c>
      <c r="E45" s="25">
        <v>83317.72</v>
      </c>
      <c r="F45" s="25">
        <v>65921.2</v>
      </c>
      <c r="G45" s="27">
        <f t="shared" si="0"/>
        <v>0.79120263972657912</v>
      </c>
    </row>
    <row r="46" spans="1:7" ht="15.75" x14ac:dyDescent="0.25">
      <c r="A46" s="20" t="s">
        <v>38</v>
      </c>
      <c r="B46" s="22" t="s">
        <v>81</v>
      </c>
      <c r="C46" s="22" t="s">
        <v>80</v>
      </c>
      <c r="D46" s="25">
        <v>10297.1</v>
      </c>
      <c r="E46" s="25">
        <v>10297.1</v>
      </c>
      <c r="F46" s="25">
        <v>7255.2</v>
      </c>
      <c r="G46" s="27">
        <f t="shared" si="0"/>
        <v>0.70458672830214331</v>
      </c>
    </row>
    <row r="47" spans="1:7" ht="15.75" x14ac:dyDescent="0.25">
      <c r="A47" s="19" t="s">
        <v>39</v>
      </c>
      <c r="B47" s="21" t="s">
        <v>82</v>
      </c>
      <c r="C47" s="21" t="s">
        <v>77</v>
      </c>
      <c r="D47" s="10">
        <f>D48+D49+D51+D52+D53+D54+D55+D50</f>
        <v>22013905.050000001</v>
      </c>
      <c r="E47" s="10">
        <f t="shared" ref="E47" si="2">E48+E49+E51+E52+E53+E54+E55+E50</f>
        <v>22712688.070950001</v>
      </c>
      <c r="F47" s="10">
        <v>16152270.299999999</v>
      </c>
      <c r="G47" s="24">
        <f t="shared" si="0"/>
        <v>0.71115625986424247</v>
      </c>
    </row>
    <row r="48" spans="1:7" ht="15.75" x14ac:dyDescent="0.25">
      <c r="A48" s="20" t="s">
        <v>40</v>
      </c>
      <c r="B48" s="22" t="s">
        <v>82</v>
      </c>
      <c r="C48" s="22" t="s">
        <v>76</v>
      </c>
      <c r="D48" s="25">
        <v>399145.01</v>
      </c>
      <c r="E48" s="25">
        <v>327766.31</v>
      </c>
      <c r="F48" s="25">
        <v>44614.9</v>
      </c>
      <c r="G48" s="27">
        <f t="shared" si="0"/>
        <v>0.1361180165221984</v>
      </c>
    </row>
    <row r="49" spans="1:7" ht="15.75" x14ac:dyDescent="0.25">
      <c r="A49" s="20" t="s">
        <v>41</v>
      </c>
      <c r="B49" s="22" t="s">
        <v>82</v>
      </c>
      <c r="C49" s="22" t="s">
        <v>86</v>
      </c>
      <c r="D49" s="25">
        <v>3052773.61</v>
      </c>
      <c r="E49" s="25">
        <v>3242529.8666300001</v>
      </c>
      <c r="F49" s="25">
        <v>1715110.5</v>
      </c>
      <c r="G49" s="27">
        <f t="shared" si="0"/>
        <v>0.5289420824310046</v>
      </c>
    </row>
    <row r="50" spans="1:7" ht="15.75" x14ac:dyDescent="0.25">
      <c r="A50" s="20" t="s">
        <v>95</v>
      </c>
      <c r="B50" s="22" t="s">
        <v>82</v>
      </c>
      <c r="C50" s="22" t="s">
        <v>78</v>
      </c>
      <c r="D50" s="25">
        <v>468225.41</v>
      </c>
      <c r="E50" s="25">
        <v>499332.59450000001</v>
      </c>
      <c r="F50" s="25">
        <v>439737.59999999998</v>
      </c>
      <c r="G50" s="27">
        <f t="shared" si="0"/>
        <v>0.88065070224451369</v>
      </c>
    </row>
    <row r="51" spans="1:7" ht="15.75" x14ac:dyDescent="0.25">
      <c r="A51" s="20" t="s">
        <v>42</v>
      </c>
      <c r="B51" s="22" t="s">
        <v>82</v>
      </c>
      <c r="C51" s="22" t="s">
        <v>79</v>
      </c>
      <c r="D51" s="25">
        <v>2130303.98</v>
      </c>
      <c r="E51" s="25">
        <v>2167873.6368299997</v>
      </c>
      <c r="F51" s="25">
        <v>1745986.8</v>
      </c>
      <c r="G51" s="27">
        <f t="shared" si="0"/>
        <v>0.80539140766206785</v>
      </c>
    </row>
    <row r="52" spans="1:7" ht="31.5" x14ac:dyDescent="0.25">
      <c r="A52" s="20" t="s">
        <v>43</v>
      </c>
      <c r="B52" s="22" t="s">
        <v>82</v>
      </c>
      <c r="C52" s="22" t="s">
        <v>80</v>
      </c>
      <c r="D52" s="25">
        <v>8919.6</v>
      </c>
      <c r="E52" s="25">
        <v>8919.6</v>
      </c>
      <c r="F52" s="25">
        <v>1531.6</v>
      </c>
      <c r="G52" s="27">
        <f t="shared" si="0"/>
        <v>0.17171173595228484</v>
      </c>
    </row>
    <row r="53" spans="1:7" ht="18" customHeight="1" x14ac:dyDescent="0.25">
      <c r="A53" s="20" t="s">
        <v>96</v>
      </c>
      <c r="B53" s="22" t="s">
        <v>82</v>
      </c>
      <c r="C53" s="22" t="s">
        <v>81</v>
      </c>
      <c r="D53" s="25">
        <v>32926.75</v>
      </c>
      <c r="E53" s="25">
        <v>39082.057890000004</v>
      </c>
      <c r="F53" s="25">
        <v>37885.9</v>
      </c>
      <c r="G53" s="27">
        <f t="shared" si="0"/>
        <v>0.96939368204799514</v>
      </c>
    </row>
    <row r="54" spans="1:7" ht="15.75" x14ac:dyDescent="0.25">
      <c r="A54" s="20" t="s">
        <v>97</v>
      </c>
      <c r="B54" s="22" t="s">
        <v>82</v>
      </c>
      <c r="C54" s="22" t="s">
        <v>82</v>
      </c>
      <c r="D54" s="25">
        <v>325651.27</v>
      </c>
      <c r="E54" s="25">
        <v>360258.76799999998</v>
      </c>
      <c r="F54" s="25">
        <v>313736.8</v>
      </c>
      <c r="G54" s="27">
        <f t="shared" si="0"/>
        <v>0.87086513325332859</v>
      </c>
    </row>
    <row r="55" spans="1:7" ht="15.75" x14ac:dyDescent="0.25">
      <c r="A55" s="20" t="s">
        <v>44</v>
      </c>
      <c r="B55" s="22" t="s">
        <v>82</v>
      </c>
      <c r="C55" s="22" t="s">
        <v>87</v>
      </c>
      <c r="D55" s="25">
        <v>15595959.42</v>
      </c>
      <c r="E55" s="25">
        <v>16066925.2371</v>
      </c>
      <c r="F55" s="25">
        <v>11853666.199999999</v>
      </c>
      <c r="G55" s="27">
        <f t="shared" si="0"/>
        <v>0.73776818059928484</v>
      </c>
    </row>
    <row r="56" spans="1:7" ht="15.75" x14ac:dyDescent="0.25">
      <c r="A56" s="19" t="s">
        <v>45</v>
      </c>
      <c r="B56" s="21" t="s">
        <v>90</v>
      </c>
      <c r="C56" s="21" t="s">
        <v>77</v>
      </c>
      <c r="D56" s="10">
        <f>D57+D58</f>
        <v>1987860.32</v>
      </c>
      <c r="E56" s="10">
        <f>E57+E58</f>
        <v>2318537.0949700004</v>
      </c>
      <c r="F56" s="10">
        <v>1652203.6</v>
      </c>
      <c r="G56" s="24">
        <f t="shared" si="0"/>
        <v>0.7126060668101486</v>
      </c>
    </row>
    <row r="57" spans="1:7" ht="15.75" x14ac:dyDescent="0.25">
      <c r="A57" s="20" t="s">
        <v>46</v>
      </c>
      <c r="B57" s="22" t="s">
        <v>90</v>
      </c>
      <c r="C57" s="22" t="s">
        <v>76</v>
      </c>
      <c r="D57" s="25">
        <v>1866965.06</v>
      </c>
      <c r="E57" s="25">
        <v>2156606.9056100002</v>
      </c>
      <c r="F57" s="25">
        <v>1533614.1</v>
      </c>
      <c r="G57" s="27">
        <f t="shared" si="0"/>
        <v>0.71112361553262049</v>
      </c>
    </row>
    <row r="58" spans="1:7" ht="15.75" x14ac:dyDescent="0.25">
      <c r="A58" s="20" t="s">
        <v>47</v>
      </c>
      <c r="B58" s="22" t="s">
        <v>90</v>
      </c>
      <c r="C58" s="22" t="s">
        <v>79</v>
      </c>
      <c r="D58" s="25">
        <v>120895.26</v>
      </c>
      <c r="E58" s="25">
        <v>161930.18936000002</v>
      </c>
      <c r="F58" s="25">
        <v>118589.5</v>
      </c>
      <c r="G58" s="27">
        <f t="shared" si="0"/>
        <v>0.73234954191496771</v>
      </c>
    </row>
    <row r="59" spans="1:7" ht="15.75" x14ac:dyDescent="0.25">
      <c r="A59" s="19" t="s">
        <v>48</v>
      </c>
      <c r="B59" s="21" t="s">
        <v>87</v>
      </c>
      <c r="C59" s="21" t="s">
        <v>77</v>
      </c>
      <c r="D59" s="10">
        <f>D60+D61+D62+D63+D64+D65+D66</f>
        <v>8143163.0499999989</v>
      </c>
      <c r="E59" s="10">
        <f t="shared" ref="E59" si="3">E60+E61+E62+E63+E64+E65+E66</f>
        <v>8859164.9888599999</v>
      </c>
      <c r="F59" s="10">
        <v>6131563.4000000004</v>
      </c>
      <c r="G59" s="24">
        <f t="shared" si="0"/>
        <v>0.69211527358505731</v>
      </c>
    </row>
    <row r="60" spans="1:7" ht="15.75" x14ac:dyDescent="0.25">
      <c r="A60" s="20" t="s">
        <v>49</v>
      </c>
      <c r="B60" s="22" t="s">
        <v>87</v>
      </c>
      <c r="C60" s="22" t="s">
        <v>76</v>
      </c>
      <c r="D60" s="25">
        <v>3501525.11</v>
      </c>
      <c r="E60" s="25">
        <v>3203815.1349599999</v>
      </c>
      <c r="F60" s="25">
        <v>2017674.5</v>
      </c>
      <c r="G60" s="27">
        <f t="shared" si="0"/>
        <v>0.62977244784917685</v>
      </c>
    </row>
    <row r="61" spans="1:7" ht="15.75" x14ac:dyDescent="0.25">
      <c r="A61" s="20" t="s">
        <v>50</v>
      </c>
      <c r="B61" s="22" t="s">
        <v>87</v>
      </c>
      <c r="C61" s="22" t="s">
        <v>86</v>
      </c>
      <c r="D61" s="25">
        <v>1042360.12</v>
      </c>
      <c r="E61" s="25">
        <v>1186840.90439</v>
      </c>
      <c r="F61" s="25">
        <v>869964.2</v>
      </c>
      <c r="G61" s="27">
        <f t="shared" si="0"/>
        <v>0.73300827160750326</v>
      </c>
    </row>
    <row r="62" spans="1:7" ht="15.75" x14ac:dyDescent="0.25">
      <c r="A62" s="20" t="s">
        <v>51</v>
      </c>
      <c r="B62" s="22" t="s">
        <v>87</v>
      </c>
      <c r="C62" s="22" t="s">
        <v>78</v>
      </c>
      <c r="D62" s="25">
        <v>90901.06</v>
      </c>
      <c r="E62" s="25">
        <v>82458.830790000007</v>
      </c>
      <c r="F62" s="25">
        <v>67420.3</v>
      </c>
      <c r="G62" s="27">
        <f t="shared" si="0"/>
        <v>0.8176237687834913</v>
      </c>
    </row>
    <row r="63" spans="1:7" ht="15.75" x14ac:dyDescent="0.25">
      <c r="A63" s="20" t="s">
        <v>52</v>
      </c>
      <c r="B63" s="22" t="s">
        <v>87</v>
      </c>
      <c r="C63" s="22" t="s">
        <v>79</v>
      </c>
      <c r="D63" s="25">
        <v>292806.65999999997</v>
      </c>
      <c r="E63" s="25">
        <v>294924.35473000002</v>
      </c>
      <c r="F63" s="25">
        <v>272944.40000000002</v>
      </c>
      <c r="G63" s="27">
        <f t="shared" si="0"/>
        <v>0.92547256821118618</v>
      </c>
    </row>
    <row r="64" spans="1:7" ht="15.75" x14ac:dyDescent="0.25">
      <c r="A64" s="20" t="s">
        <v>53</v>
      </c>
      <c r="B64" s="22" t="s">
        <v>87</v>
      </c>
      <c r="C64" s="22" t="s">
        <v>80</v>
      </c>
      <c r="D64" s="25">
        <v>451217.65</v>
      </c>
      <c r="E64" s="25">
        <v>439700.17317999998</v>
      </c>
      <c r="F64" s="25">
        <v>330620.3</v>
      </c>
      <c r="G64" s="27">
        <f t="shared" si="0"/>
        <v>0.75192215097139392</v>
      </c>
    </row>
    <row r="65" spans="1:7" ht="31.5" x14ac:dyDescent="0.25">
      <c r="A65" s="20" t="s">
        <v>54</v>
      </c>
      <c r="B65" s="22" t="s">
        <v>87</v>
      </c>
      <c r="C65" s="22" t="s">
        <v>81</v>
      </c>
      <c r="D65" s="25">
        <v>333380.06</v>
      </c>
      <c r="E65" s="25">
        <v>338083.67358</v>
      </c>
      <c r="F65" s="25">
        <v>280548.09999999998</v>
      </c>
      <c r="G65" s="27">
        <f t="shared" si="0"/>
        <v>0.82981853879322121</v>
      </c>
    </row>
    <row r="66" spans="1:7" ht="15.75" x14ac:dyDescent="0.25">
      <c r="A66" s="20" t="s">
        <v>55</v>
      </c>
      <c r="B66" s="22" t="s">
        <v>87</v>
      </c>
      <c r="C66" s="22" t="s">
        <v>87</v>
      </c>
      <c r="D66" s="25">
        <v>2430972.39</v>
      </c>
      <c r="E66" s="25">
        <v>3313341.9172299998</v>
      </c>
      <c r="F66" s="25">
        <v>2292391.6</v>
      </c>
      <c r="G66" s="27">
        <f t="shared" si="0"/>
        <v>0.69186689972415272</v>
      </c>
    </row>
    <row r="67" spans="1:7" ht="15.75" x14ac:dyDescent="0.25">
      <c r="A67" s="19" t="s">
        <v>56</v>
      </c>
      <c r="B67" s="21" t="s">
        <v>88</v>
      </c>
      <c r="C67" s="21" t="s">
        <v>77</v>
      </c>
      <c r="D67" s="10">
        <f>D68+D69+D70+D71+D72</f>
        <v>20275746.810000002</v>
      </c>
      <c r="E67" s="10">
        <f>E68+E69+E70+E71+E72</f>
        <v>21120200.004460003</v>
      </c>
      <c r="F67" s="10">
        <v>15025044.5</v>
      </c>
      <c r="G67" s="24">
        <f t="shared" si="0"/>
        <v>0.71140635490322657</v>
      </c>
    </row>
    <row r="68" spans="1:7" ht="15.75" x14ac:dyDescent="0.25">
      <c r="A68" s="20" t="s">
        <v>57</v>
      </c>
      <c r="B68" s="22" t="s">
        <v>88</v>
      </c>
      <c r="C68" s="22" t="s">
        <v>76</v>
      </c>
      <c r="D68" s="25">
        <v>335912.49</v>
      </c>
      <c r="E68" s="25">
        <v>295912.48800000001</v>
      </c>
      <c r="F68" s="25">
        <v>258011.5</v>
      </c>
      <c r="G68" s="27">
        <f t="shared" si="0"/>
        <v>0.87191825442662629</v>
      </c>
    </row>
    <row r="69" spans="1:7" ht="15.75" x14ac:dyDescent="0.25">
      <c r="A69" s="20" t="s">
        <v>58</v>
      </c>
      <c r="B69" s="22" t="s">
        <v>88</v>
      </c>
      <c r="C69" s="22" t="s">
        <v>86</v>
      </c>
      <c r="D69" s="25">
        <v>3357208.45</v>
      </c>
      <c r="E69" s="25">
        <v>3571693.6841199999</v>
      </c>
      <c r="F69" s="25">
        <v>2656666.6</v>
      </c>
      <c r="G69" s="27">
        <f t="shared" si="0"/>
        <v>0.74381143372168945</v>
      </c>
    </row>
    <row r="70" spans="1:7" ht="15.75" x14ac:dyDescent="0.25">
      <c r="A70" s="20" t="s">
        <v>59</v>
      </c>
      <c r="B70" s="22" t="s">
        <v>88</v>
      </c>
      <c r="C70" s="22" t="s">
        <v>78</v>
      </c>
      <c r="D70" s="25">
        <v>14429985.57</v>
      </c>
      <c r="E70" s="25">
        <v>14627408.42526</v>
      </c>
      <c r="F70" s="25">
        <v>10519370</v>
      </c>
      <c r="G70" s="27">
        <f t="shared" si="0"/>
        <v>0.71915473296241261</v>
      </c>
    </row>
    <row r="71" spans="1:7" ht="15.75" x14ac:dyDescent="0.25">
      <c r="A71" s="20" t="s">
        <v>60</v>
      </c>
      <c r="B71" s="22" t="s">
        <v>88</v>
      </c>
      <c r="C71" s="22" t="s">
        <v>79</v>
      </c>
      <c r="D71" s="25">
        <v>1908795.57</v>
      </c>
      <c r="E71" s="25">
        <v>2421711.25244</v>
      </c>
      <c r="F71" s="25">
        <v>1436163.8</v>
      </c>
      <c r="G71" s="27">
        <f t="shared" si="0"/>
        <v>0.59303676214618506</v>
      </c>
    </row>
    <row r="72" spans="1:7" ht="15.75" x14ac:dyDescent="0.25">
      <c r="A72" s="20" t="s">
        <v>61</v>
      </c>
      <c r="B72" s="22" t="s">
        <v>88</v>
      </c>
      <c r="C72" s="22" t="s">
        <v>81</v>
      </c>
      <c r="D72" s="25">
        <v>243844.73</v>
      </c>
      <c r="E72" s="25">
        <v>203474.15463999999</v>
      </c>
      <c r="F72" s="25">
        <v>154832.6</v>
      </c>
      <c r="G72" s="27">
        <f t="shared" si="0"/>
        <v>0.76094480045360124</v>
      </c>
    </row>
    <row r="73" spans="1:7" ht="15.75" x14ac:dyDescent="0.25">
      <c r="A73" s="19" t="s">
        <v>62</v>
      </c>
      <c r="B73" s="21" t="s">
        <v>83</v>
      </c>
      <c r="C73" s="21" t="s">
        <v>77</v>
      </c>
      <c r="D73" s="10">
        <f>D74+D75+D76+D77</f>
        <v>588638.82000000007</v>
      </c>
      <c r="E73" s="10">
        <f t="shared" ref="E73" si="4">E74+E75+E76+E77</f>
        <v>927578.29844000004</v>
      </c>
      <c r="F73" s="10">
        <v>468467.5</v>
      </c>
      <c r="G73" s="24">
        <f t="shared" si="0"/>
        <v>0.50504361819144328</v>
      </c>
    </row>
    <row r="74" spans="1:7" ht="15.75" x14ac:dyDescent="0.25">
      <c r="A74" s="20" t="s">
        <v>63</v>
      </c>
      <c r="B74" s="22" t="s">
        <v>83</v>
      </c>
      <c r="C74" s="22" t="s">
        <v>76</v>
      </c>
      <c r="D74" s="25">
        <v>120353.82</v>
      </c>
      <c r="E74" s="25">
        <v>346174.84208999999</v>
      </c>
      <c r="F74" s="25">
        <v>72903.8</v>
      </c>
      <c r="G74" s="27">
        <f t="shared" ref="G74:G87" si="5">F74/E74</f>
        <v>0.21059820395916051</v>
      </c>
    </row>
    <row r="75" spans="1:7" ht="15.75" x14ac:dyDescent="0.25">
      <c r="A75" s="20" t="s">
        <v>64</v>
      </c>
      <c r="B75" s="22" t="s">
        <v>83</v>
      </c>
      <c r="C75" s="22" t="s">
        <v>86</v>
      </c>
      <c r="D75" s="25">
        <v>290965.40999999997</v>
      </c>
      <c r="E75" s="25">
        <v>347806.57942000002</v>
      </c>
      <c r="F75" s="25">
        <v>237821.5</v>
      </c>
      <c r="G75" s="27">
        <f t="shared" si="5"/>
        <v>0.68377516146068762</v>
      </c>
    </row>
    <row r="76" spans="1:7" ht="15.75" x14ac:dyDescent="0.25">
      <c r="A76" s="20" t="s">
        <v>65</v>
      </c>
      <c r="B76" s="22" t="s">
        <v>83</v>
      </c>
      <c r="C76" s="22" t="s">
        <v>78</v>
      </c>
      <c r="D76" s="25">
        <v>154648.42000000001</v>
      </c>
      <c r="E76" s="25">
        <v>209394.32719000001</v>
      </c>
      <c r="F76" s="25">
        <v>141333.70000000001</v>
      </c>
      <c r="G76" s="27">
        <f t="shared" si="5"/>
        <v>0.67496432160627151</v>
      </c>
    </row>
    <row r="77" spans="1:7" ht="31.5" x14ac:dyDescent="0.25">
      <c r="A77" s="20" t="s">
        <v>66</v>
      </c>
      <c r="B77" s="22" t="s">
        <v>83</v>
      </c>
      <c r="C77" s="22" t="s">
        <v>80</v>
      </c>
      <c r="D77" s="25">
        <v>22671.17</v>
      </c>
      <c r="E77" s="25">
        <v>24202.549739999999</v>
      </c>
      <c r="F77" s="25">
        <v>16408.5</v>
      </c>
      <c r="G77" s="27">
        <f t="shared" si="5"/>
        <v>0.67796575882587162</v>
      </c>
    </row>
    <row r="78" spans="1:7" ht="15.75" x14ac:dyDescent="0.25">
      <c r="A78" s="19" t="s">
        <v>67</v>
      </c>
      <c r="B78" s="21" t="s">
        <v>84</v>
      </c>
      <c r="C78" s="21" t="s">
        <v>77</v>
      </c>
      <c r="D78" s="10">
        <f>D79+D80+D81</f>
        <v>187325.45</v>
      </c>
      <c r="E78" s="10">
        <f>E79+E80+E81</f>
        <v>187365.65649000002</v>
      </c>
      <c r="F78" s="10">
        <v>142720.70000000001</v>
      </c>
      <c r="G78" s="24">
        <f t="shared" si="5"/>
        <v>0.76172284010659774</v>
      </c>
    </row>
    <row r="79" spans="1:7" ht="15.75" x14ac:dyDescent="0.25">
      <c r="A79" s="20" t="s">
        <v>68</v>
      </c>
      <c r="B79" s="22" t="s">
        <v>84</v>
      </c>
      <c r="C79" s="22" t="s">
        <v>76</v>
      </c>
      <c r="D79" s="25">
        <v>115481.52</v>
      </c>
      <c r="E79" s="25">
        <v>115791.41361</v>
      </c>
      <c r="F79" s="25">
        <v>87224.3</v>
      </c>
      <c r="G79" s="27">
        <f t="shared" si="5"/>
        <v>0.75328815220947543</v>
      </c>
    </row>
    <row r="80" spans="1:7" ht="15.75" x14ac:dyDescent="0.25">
      <c r="A80" s="20" t="s">
        <v>69</v>
      </c>
      <c r="B80" s="22" t="s">
        <v>84</v>
      </c>
      <c r="C80" s="22" t="s">
        <v>86</v>
      </c>
      <c r="D80" s="25">
        <v>60915.33</v>
      </c>
      <c r="E80" s="25">
        <v>61445.645880000004</v>
      </c>
      <c r="F80" s="25">
        <v>47789.7</v>
      </c>
      <c r="G80" s="27">
        <f t="shared" si="5"/>
        <v>0.7777556784630546</v>
      </c>
    </row>
    <row r="81" spans="1:7" ht="18" customHeight="1" x14ac:dyDescent="0.25">
      <c r="A81" s="20" t="s">
        <v>70</v>
      </c>
      <c r="B81" s="22" t="s">
        <v>84</v>
      </c>
      <c r="C81" s="22" t="s">
        <v>79</v>
      </c>
      <c r="D81" s="25">
        <v>10928.6</v>
      </c>
      <c r="E81" s="25">
        <v>10128.597</v>
      </c>
      <c r="F81" s="25">
        <v>7706.7</v>
      </c>
      <c r="G81" s="27">
        <f t="shared" si="5"/>
        <v>0.76088524402738111</v>
      </c>
    </row>
    <row r="82" spans="1:7" ht="31.5" x14ac:dyDescent="0.25">
      <c r="A82" s="19" t="s">
        <v>71</v>
      </c>
      <c r="B82" s="21" t="s">
        <v>85</v>
      </c>
      <c r="C82" s="21" t="s">
        <v>77</v>
      </c>
      <c r="D82" s="10">
        <f>D83</f>
        <v>2960874.86</v>
      </c>
      <c r="E82" s="10">
        <f>E83</f>
        <v>2475688.4473000001</v>
      </c>
      <c r="F82" s="10">
        <v>1680728</v>
      </c>
      <c r="G82" s="24">
        <f t="shared" si="5"/>
        <v>0.67889317891878176</v>
      </c>
    </row>
    <row r="83" spans="1:7" ht="31.5" x14ac:dyDescent="0.25">
      <c r="A83" s="20" t="s">
        <v>72</v>
      </c>
      <c r="B83" s="22" t="s">
        <v>85</v>
      </c>
      <c r="C83" s="22" t="s">
        <v>76</v>
      </c>
      <c r="D83" s="26">
        <v>2960874.86</v>
      </c>
      <c r="E83" s="26">
        <v>2475688.4473000001</v>
      </c>
      <c r="F83" s="26">
        <v>1680728</v>
      </c>
      <c r="G83" s="27">
        <f t="shared" si="5"/>
        <v>0.67889317891878176</v>
      </c>
    </row>
    <row r="84" spans="1:7" ht="47.25" x14ac:dyDescent="0.25">
      <c r="A84" s="19" t="s">
        <v>99</v>
      </c>
      <c r="B84" s="21" t="s">
        <v>89</v>
      </c>
      <c r="C84" s="21" t="s">
        <v>77</v>
      </c>
      <c r="D84" s="10">
        <f>D85+D86+D87</f>
        <v>3617927.4</v>
      </c>
      <c r="E84" s="10">
        <f>E85+E86+E87</f>
        <v>3623269.1169500002</v>
      </c>
      <c r="F84" s="10">
        <v>2764514.4</v>
      </c>
      <c r="G84" s="24">
        <f t="shared" si="5"/>
        <v>0.76298897784526587</v>
      </c>
    </row>
    <row r="85" spans="1:7" ht="47.25" x14ac:dyDescent="0.25">
      <c r="A85" s="20" t="s">
        <v>73</v>
      </c>
      <c r="B85" s="22" t="s">
        <v>89</v>
      </c>
      <c r="C85" s="22" t="s">
        <v>76</v>
      </c>
      <c r="D85" s="25">
        <v>2822296.5</v>
      </c>
      <c r="E85" s="25">
        <v>2821803.5</v>
      </c>
      <c r="F85" s="25">
        <v>2147569.6</v>
      </c>
      <c r="G85" s="27">
        <f t="shared" si="5"/>
        <v>0.7610627742151429</v>
      </c>
    </row>
    <row r="86" spans="1:7" ht="15.75" x14ac:dyDescent="0.25">
      <c r="A86" s="20" t="s">
        <v>74</v>
      </c>
      <c r="B86" s="22" t="s">
        <v>89</v>
      </c>
      <c r="C86" s="22" t="s">
        <v>86</v>
      </c>
      <c r="D86" s="26">
        <v>786339.5</v>
      </c>
      <c r="E86" s="25">
        <v>786339.5</v>
      </c>
      <c r="F86" s="25">
        <v>601818.69999999995</v>
      </c>
      <c r="G86" s="27">
        <f t="shared" si="5"/>
        <v>0.76534206916986869</v>
      </c>
    </row>
    <row r="87" spans="1:7" ht="15.75" x14ac:dyDescent="0.25">
      <c r="A87" s="20" t="s">
        <v>75</v>
      </c>
      <c r="B87" s="22" t="s">
        <v>89</v>
      </c>
      <c r="C87" s="22" t="s">
        <v>78</v>
      </c>
      <c r="D87" s="26">
        <v>9291.4</v>
      </c>
      <c r="E87" s="25">
        <v>15126.11695</v>
      </c>
      <c r="F87" s="25">
        <v>15126.1</v>
      </c>
      <c r="G87" s="27">
        <f t="shared" si="5"/>
        <v>0.99999887942159538</v>
      </c>
    </row>
    <row r="88" spans="1:7" x14ac:dyDescent="0.25">
      <c r="A88" s="13"/>
      <c r="B88" s="14"/>
      <c r="C88" s="14"/>
      <c r="D88" s="14"/>
      <c r="E88" s="14"/>
      <c r="F88" s="15"/>
      <c r="G88" s="12"/>
    </row>
    <row r="89" spans="1:7" x14ac:dyDescent="0.25">
      <c r="A89" s="16"/>
      <c r="B89" s="16"/>
      <c r="C89" s="16"/>
      <c r="D89" s="16"/>
      <c r="E89" s="16"/>
      <c r="F89" s="11"/>
    </row>
    <row r="90" spans="1:7" x14ac:dyDescent="0.25">
      <c r="A90" s="16"/>
      <c r="B90" s="16"/>
      <c r="C90" s="16"/>
      <c r="D90" s="16"/>
      <c r="E90" s="16"/>
      <c r="F90" s="11"/>
    </row>
    <row r="91" spans="1:7" x14ac:dyDescent="0.25">
      <c r="A91" s="16"/>
      <c r="B91" s="16"/>
      <c r="C91" s="16"/>
      <c r="D91" s="16"/>
      <c r="E91" s="16"/>
      <c r="F91" s="11"/>
    </row>
    <row r="92" spans="1:7" x14ac:dyDescent="0.25">
      <c r="A92" s="16"/>
      <c r="B92" s="16"/>
      <c r="C92" s="16"/>
      <c r="D92" s="16"/>
      <c r="E92" s="16"/>
      <c r="F92" s="11"/>
    </row>
    <row r="93" spans="1:7" x14ac:dyDescent="0.25">
      <c r="A93" s="16"/>
      <c r="B93" s="16"/>
      <c r="C93" s="16"/>
      <c r="D93" s="16"/>
      <c r="E93" s="16"/>
      <c r="F93" s="11"/>
    </row>
    <row r="94" spans="1:7" x14ac:dyDescent="0.25">
      <c r="A94" s="16"/>
      <c r="B94" s="16"/>
      <c r="C94" s="16"/>
      <c r="D94" s="16"/>
      <c r="E94" s="16"/>
      <c r="F94" s="11"/>
    </row>
    <row r="95" spans="1:7" x14ac:dyDescent="0.25">
      <c r="A95" s="16"/>
      <c r="B95" s="16"/>
      <c r="C95" s="16"/>
      <c r="D95" s="16"/>
      <c r="E95" s="16"/>
      <c r="F95" s="11"/>
    </row>
    <row r="96" spans="1:7" x14ac:dyDescent="0.25">
      <c r="A96" s="16"/>
      <c r="B96" s="16"/>
      <c r="C96" s="16"/>
      <c r="D96" s="16"/>
      <c r="E96" s="16"/>
      <c r="F96" s="11"/>
    </row>
    <row r="97" spans="1:6" x14ac:dyDescent="0.25">
      <c r="A97" s="16"/>
      <c r="B97" s="16"/>
      <c r="C97" s="16"/>
      <c r="D97" s="16"/>
      <c r="E97" s="16"/>
      <c r="F97" s="11"/>
    </row>
    <row r="98" spans="1:6" x14ac:dyDescent="0.25">
      <c r="A98" s="16"/>
      <c r="B98" s="16"/>
      <c r="C98" s="16"/>
      <c r="D98" s="16"/>
      <c r="E98" s="16"/>
      <c r="F98" s="11"/>
    </row>
    <row r="99" spans="1:6" x14ac:dyDescent="0.25">
      <c r="A99" s="16"/>
      <c r="B99" s="16"/>
      <c r="C99" s="16"/>
      <c r="D99" s="16"/>
      <c r="E99" s="16"/>
      <c r="F99" s="11"/>
    </row>
    <row r="100" spans="1:6" x14ac:dyDescent="0.25">
      <c r="A100" s="16"/>
      <c r="B100" s="16"/>
      <c r="C100" s="16"/>
      <c r="D100" s="16"/>
      <c r="E100" s="16"/>
      <c r="F100" s="11"/>
    </row>
    <row r="101" spans="1:6" x14ac:dyDescent="0.25">
      <c r="A101" s="16"/>
      <c r="B101" s="16"/>
      <c r="C101" s="16"/>
      <c r="D101" s="16"/>
      <c r="E101" s="16"/>
      <c r="F101" s="11"/>
    </row>
    <row r="102" spans="1:6" x14ac:dyDescent="0.25">
      <c r="A102" s="16"/>
      <c r="B102" s="16"/>
      <c r="C102" s="16"/>
      <c r="D102" s="16"/>
      <c r="E102" s="16"/>
      <c r="F102" s="11"/>
    </row>
    <row r="103" spans="1:6" x14ac:dyDescent="0.25">
      <c r="A103" s="16"/>
      <c r="B103" s="16"/>
      <c r="C103" s="16"/>
      <c r="D103" s="16"/>
      <c r="E103" s="16"/>
      <c r="F103" s="11"/>
    </row>
    <row r="104" spans="1:6" x14ac:dyDescent="0.25">
      <c r="A104" s="16"/>
      <c r="B104" s="16"/>
      <c r="C104" s="16"/>
      <c r="D104" s="16"/>
      <c r="E104" s="16"/>
      <c r="F104" s="11"/>
    </row>
    <row r="105" spans="1:6" x14ac:dyDescent="0.25">
      <c r="A105" s="16"/>
      <c r="B105" s="16"/>
      <c r="C105" s="16"/>
      <c r="D105" s="16"/>
      <c r="E105" s="16"/>
      <c r="F105" s="11"/>
    </row>
    <row r="106" spans="1:6" x14ac:dyDescent="0.25">
      <c r="A106" s="16"/>
      <c r="B106" s="16"/>
      <c r="C106" s="16"/>
      <c r="D106" s="16"/>
      <c r="E106" s="16"/>
      <c r="F106" s="11"/>
    </row>
    <row r="107" spans="1:6" x14ac:dyDescent="0.25">
      <c r="A107" s="16"/>
      <c r="B107" s="16"/>
      <c r="C107" s="16"/>
      <c r="D107" s="16"/>
      <c r="E107" s="16"/>
      <c r="F107" s="11"/>
    </row>
    <row r="108" spans="1:6" x14ac:dyDescent="0.25">
      <c r="A108" s="16"/>
      <c r="B108" s="16"/>
      <c r="C108" s="16"/>
      <c r="D108" s="16"/>
      <c r="E108" s="16"/>
      <c r="F108" s="11"/>
    </row>
    <row r="109" spans="1:6" x14ac:dyDescent="0.25">
      <c r="A109" s="16"/>
      <c r="B109" s="16"/>
      <c r="C109" s="16"/>
      <c r="D109" s="16"/>
      <c r="E109" s="16"/>
      <c r="F109" s="11"/>
    </row>
    <row r="110" spans="1:6" x14ac:dyDescent="0.25">
      <c r="A110" s="16"/>
      <c r="B110" s="16"/>
      <c r="C110" s="16"/>
      <c r="D110" s="16"/>
      <c r="E110" s="16"/>
      <c r="F110" s="11"/>
    </row>
    <row r="111" spans="1:6" x14ac:dyDescent="0.25">
      <c r="A111" s="16"/>
      <c r="B111" s="16"/>
      <c r="C111" s="16"/>
      <c r="D111" s="16"/>
      <c r="E111" s="16"/>
      <c r="F111" s="11"/>
    </row>
    <row r="112" spans="1:6" x14ac:dyDescent="0.25">
      <c r="A112" s="16"/>
      <c r="B112" s="16"/>
      <c r="C112" s="16"/>
      <c r="D112" s="16"/>
      <c r="E112" s="16"/>
      <c r="F112" s="11"/>
    </row>
  </sheetData>
  <sheetProtection autoFilter="0"/>
  <autoFilter ref="A6:G87"/>
  <mergeCells count="1">
    <mergeCell ref="A2:G2"/>
  </mergeCells>
  <printOptions horizontalCentered="1"/>
  <pageMargins left="0.55000000000000004" right="0.51181102362204722" top="0.85" bottom="0.78740157480314965" header="0.51181102362204722" footer="0.51181102362204722"/>
  <pageSetup paperSize="9" scale="61" fitToHeight="3" orientation="portrait" r:id="rId1"/>
  <headerFooter differentFirst="1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2019-11-14T08:53:44Z</dcterms:modified>
</cp:coreProperties>
</file>