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 г.г\02 Октябрьская сессия\Приложения\"/>
    </mc:Choice>
  </mc:AlternateContent>
  <bookViews>
    <workbookView xWindow="0" yWindow="0" windowWidth="28800" windowHeight="11745"/>
  </bookViews>
  <sheets>
    <sheet name="Источники" sheetId="8" r:id="rId1"/>
  </sheets>
  <definedNames>
    <definedName name="_xlnm.Print_Titles" localSheetId="0">Источники!$21:$21</definedName>
  </definedNames>
  <calcPr calcId="162913" fullPrecision="0"/>
</workbook>
</file>

<file path=xl/calcChain.xml><?xml version="1.0" encoding="utf-8"?>
<calcChain xmlns="http://schemas.openxmlformats.org/spreadsheetml/2006/main">
  <c r="P33" i="8" l="1"/>
  <c r="O33" i="8"/>
  <c r="N33" i="8"/>
  <c r="P32" i="8"/>
  <c r="O32" i="8"/>
  <c r="N32" i="8"/>
  <c r="P31" i="8"/>
  <c r="O31" i="8"/>
  <c r="N31" i="8"/>
  <c r="M31" i="8"/>
  <c r="L31" i="8"/>
  <c r="K31" i="8"/>
  <c r="K25" i="8" s="1"/>
  <c r="K23" i="8" s="1"/>
  <c r="P30" i="8"/>
  <c r="O30" i="8"/>
  <c r="N30" i="8"/>
  <c r="P29" i="8"/>
  <c r="O29" i="8"/>
  <c r="N29" i="8"/>
  <c r="P28" i="8"/>
  <c r="O28" i="8"/>
  <c r="N28" i="8"/>
  <c r="P27" i="8"/>
  <c r="O27" i="8"/>
  <c r="O25" i="8" s="1"/>
  <c r="O23" i="8" s="1"/>
  <c r="N27" i="8"/>
  <c r="N25" i="8" s="1"/>
  <c r="N23" i="8" s="1"/>
  <c r="P25" i="8"/>
  <c r="P23" i="8" s="1"/>
  <c r="M25" i="8"/>
  <c r="M23" i="8" s="1"/>
  <c r="L25" i="8"/>
  <c r="L23" i="8" s="1"/>
  <c r="J33" i="8" l="1"/>
  <c r="I33" i="8"/>
  <c r="H33" i="8"/>
  <c r="J32" i="8"/>
  <c r="I32" i="8"/>
  <c r="H32" i="8"/>
  <c r="J31" i="8"/>
  <c r="H31" i="8"/>
  <c r="G31" i="8"/>
  <c r="F31" i="8"/>
  <c r="I31" i="8" s="1"/>
  <c r="E31" i="8"/>
  <c r="J30" i="8"/>
  <c r="I30" i="8"/>
  <c r="H30" i="8"/>
  <c r="J29" i="8"/>
  <c r="I29" i="8"/>
  <c r="H29" i="8"/>
  <c r="J28" i="8"/>
  <c r="I28" i="8"/>
  <c r="H28" i="8"/>
  <c r="J27" i="8"/>
  <c r="I27" i="8"/>
  <c r="I25" i="8" s="1"/>
  <c r="I23" i="8" s="1"/>
  <c r="H27" i="8"/>
  <c r="H25" i="8" s="1"/>
  <c r="H23" i="8" s="1"/>
  <c r="G25" i="8"/>
  <c r="F25" i="8"/>
  <c r="F23" i="8" s="1"/>
  <c r="E25" i="8"/>
  <c r="E23" i="8" s="1"/>
  <c r="G23" i="8"/>
  <c r="J25" i="8" l="1"/>
  <c r="J23" i="8" s="1"/>
  <c r="D31" i="8"/>
  <c r="D25" i="8" s="1"/>
  <c r="D23" i="8" s="1"/>
  <c r="C31" i="8"/>
  <c r="C25" i="8" s="1"/>
  <c r="C23" i="8" s="1"/>
  <c r="B31" i="8"/>
  <c r="B25" i="8" s="1"/>
  <c r="B23" i="8" s="1"/>
</calcChain>
</file>

<file path=xl/sharedStrings.xml><?xml version="1.0" encoding="utf-8"?>
<sst xmlns="http://schemas.openxmlformats.org/spreadsheetml/2006/main" count="48" uniqueCount="33">
  <si>
    <t>Наименование</t>
  </si>
  <si>
    <t>Инициатор проекта:</t>
  </si>
  <si>
    <t>Сумма (тыс. рублей)</t>
  </si>
  <si>
    <t>2019 год</t>
  </si>
  <si>
    <t>2020 год</t>
  </si>
  <si>
    <t>2021 год</t>
  </si>
  <si>
    <t xml:space="preserve"> РЕСПУБЛИКИ КОМИ НА 2019 ГОД И ПЛАНОВЫЙ ПЕРИОД 2020 И 2021 ГОДОВ</t>
  </si>
  <si>
    <t>ИСТОЧНИКИ ФИНАНСИРОВАНИЯ ДЕФИЦИТА РЕСПУБЛИКАНСКОГО БЮДЖЕТА</t>
  </si>
  <si>
    <t>ИСТОЧНИКИ ФИНАНСИРОВАНИЯ ДЕФИЦИТА РЕСПУБЛИКАНСКОГО БЮДЖЕТА РЕСПУБЛИКИ КОМИ</t>
  </si>
  <si>
    <t>ИСТОЧНИКИ ВНУТРЕННЕГО ФИНАНСИРОВАНИЯ ДЕФИЦИТА РЕСПУБЛИКАНСКОГО БЮДЖЕТА РЕСПУБЛИКИ КОМИ</t>
  </si>
  <si>
    <t xml:space="preserve">Разница между средствами, поступившими от размещения государственных ценных бумаг Республики Коми, номинальная стоимость которых указана в валюте Российской Федерации, и средствами, направленными на их погашение
</t>
  </si>
  <si>
    <t>Иные источники внутреннего финансирования дефицита республиканского бюджета, в том числе:</t>
  </si>
  <si>
    <t>Исполнение государственных гарантий Республики Коми в валюте Российской Федерации в случае, если исполнение гарантом государственных гарантий Республики Коми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</si>
  <si>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Разница между средствами, полученными от возврата предоставленных из республиканского бюджета другим бюджетам бюджетной системы Российской Федерации бюджетных кредитов, и суммой предоставленных из республиканского бюджета другим бюджетам бюджетной системы Российской Федерации бюджетных кредитов в валюте Российской Федерации
</t>
  </si>
  <si>
    <t>Изменение остатков средств на счетах по учету средств республиканского бюджета в течение соответствующего финансового года</t>
  </si>
  <si>
    <t xml:space="preserve">          плановый период 2020 и 2021 годов"</t>
  </si>
  <si>
    <t xml:space="preserve">          к Закону Республики Коми</t>
  </si>
  <si>
    <t xml:space="preserve">          "О республиканском бюджете </t>
  </si>
  <si>
    <t xml:space="preserve">          Республики Коми на 2019 год и</t>
  </si>
  <si>
    <t xml:space="preserve">          Приложение 3</t>
  </si>
  <si>
    <t>______________________ Г.З. Рубцова</t>
  </si>
  <si>
    <t xml:space="preserve">          "О внесении изменений в Закон</t>
  </si>
  <si>
    <t xml:space="preserve">          Республики Коми "О республиканском</t>
  </si>
  <si>
    <t xml:space="preserve">          бюджете Республики Коми на 2019 год</t>
  </si>
  <si>
    <t xml:space="preserve">          и плановый период 2020 и 2021 годов"</t>
  </si>
  <si>
    <t xml:space="preserve">          "Приложение 3</t>
  </si>
  <si>
    <t>Изменения 
мартовская сессия (тыс. рублей)</t>
  </si>
  <si>
    <t>".</t>
  </si>
  <si>
    <t>Разница между полученными и погашенными Республикой Коми в валюте Российской Федерации кредитами кредитных организаций</t>
  </si>
  <si>
    <t>Разница между полученными и погашенными Республикой Коми в валюте Российской Федерации бюджетными кредитами, предоставленными Республике Коми другими бюджетами бюджетной системы Российской Федерации</t>
  </si>
  <si>
    <t>Изменения 
октябрьская сессия (тыс. рублей)</t>
  </si>
  <si>
    <t>Заместитель Председателя Правительства Республики Коми - 
министр финансов Республики Коми</t>
  </si>
  <si>
    <t>___.08.2019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</si>
</sst>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_р_._-;\-\ #,##0.0_р_._-;_-* &quot;-&quot;_р_._-;_-@_-"/>
    <numFmt numFmtId="166" formatCode="#,##0.0\ _₽"/>
    <numFmt numFmtId="167" formatCode="#,##0_ ;\-#,##0\ "/>
    <numFmt numFmtId="168" formatCode="#,##0.0"/>
    <numFmt numFmtId="169" formatCode="#,##0.0_ ;\-#,##0.0\ "/>
    <numFmt numFmtId="170" formatCode="_-* #,##0.0\ _₽_-;\-* #,##0.0\ _₽_-;_-* &quot;-&quot;?\ _₽_-;_-@_-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 Cyr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65" fontId="5" fillId="0" borderId="0" xfId="0" applyNumberFormat="1" applyFont="1" applyFill="1" applyBorder="1" applyAlignment="1">
      <alignment vertical="top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Fill="1" applyAlignment="1">
      <alignment horizontal="center" vertical="top" shrinkToFi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6" fontId="5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center" vertical="top" shrinkToFit="1"/>
    </xf>
    <xf numFmtId="0" fontId="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168" fontId="5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1" fillId="0" borderId="0" xfId="1" applyFont="1"/>
    <xf numFmtId="0" fontId="12" fillId="0" borderId="0" xfId="1"/>
    <xf numFmtId="0" fontId="0" fillId="0" borderId="0" xfId="0" applyFill="1"/>
    <xf numFmtId="0" fontId="4" fillId="0" borderId="0" xfId="1" applyFont="1" applyAlignment="1">
      <alignment vertical="center"/>
    </xf>
    <xf numFmtId="166" fontId="2" fillId="0" borderId="0" xfId="0" applyNumberFormat="1" applyFont="1" applyFill="1" applyAlignment="1">
      <alignment vertical="top"/>
    </xf>
    <xf numFmtId="166" fontId="6" fillId="0" borderId="0" xfId="0" applyNumberFormat="1" applyFont="1" applyFill="1" applyBorder="1" applyAlignment="1">
      <alignment vertical="top"/>
    </xf>
    <xf numFmtId="168" fontId="1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168" fontId="5" fillId="0" borderId="0" xfId="0" applyNumberFormat="1" applyFont="1" applyFill="1" applyAlignment="1">
      <alignment horizontal="center" vertical="top"/>
    </xf>
    <xf numFmtId="167" fontId="1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9" fontId="5" fillId="0" borderId="0" xfId="0" applyNumberFormat="1" applyFont="1" applyFill="1" applyAlignment="1">
      <alignment vertical="top"/>
    </xf>
    <xf numFmtId="168" fontId="2" fillId="0" borderId="0" xfId="0" applyNumberFormat="1" applyFont="1" applyFill="1" applyAlignment="1">
      <alignment vertical="top"/>
    </xf>
    <xf numFmtId="168" fontId="6" fillId="0" borderId="0" xfId="0" applyNumberFormat="1" applyFont="1" applyFill="1" applyBorder="1" applyAlignment="1">
      <alignment vertical="top"/>
    </xf>
    <xf numFmtId="170" fontId="5" fillId="0" borderId="0" xfId="0" applyNumberFormat="1" applyFont="1" applyFill="1" applyAlignment="1">
      <alignment vertical="top"/>
    </xf>
    <xf numFmtId="168" fontId="1" fillId="0" borderId="0" xfId="0" applyNumberFormat="1" applyFont="1" applyFill="1" applyAlignment="1">
      <alignment vertical="top"/>
    </xf>
    <xf numFmtId="168" fontId="1" fillId="0" borderId="0" xfId="0" applyNumberFormat="1" applyFont="1" applyFill="1" applyBorder="1" applyAlignment="1">
      <alignment vertical="top"/>
    </xf>
    <xf numFmtId="0" fontId="1" fillId="0" borderId="0" xfId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 shrinkToFit="1"/>
    </xf>
    <xf numFmtId="0" fontId="6" fillId="0" borderId="1" xfId="0" applyFont="1" applyFill="1" applyBorder="1" applyAlignment="1">
      <alignment horizontal="center" vertical="top" wrapText="1"/>
    </xf>
    <xf numFmtId="166" fontId="1" fillId="0" borderId="0" xfId="0" applyNumberFormat="1" applyFont="1" applyFill="1" applyBorder="1" applyAlignment="1">
      <alignment vertical="top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5" zoomScale="90" zoomScaleNormal="90" zoomScaleSheetLayoutView="75" workbookViewId="0">
      <selection activeCell="P33" sqref="P33"/>
    </sheetView>
  </sheetViews>
  <sheetFormatPr defaultRowHeight="15.75" outlineLevelRow="1" x14ac:dyDescent="0.2"/>
  <cols>
    <col min="1" max="1" width="63.42578125" style="3" customWidth="1"/>
    <col min="2" max="4" width="16" style="2" hidden="1" customWidth="1"/>
    <col min="5" max="9" width="17.140625" style="2" hidden="1" customWidth="1"/>
    <col min="10" max="13" width="17.28515625" style="2" hidden="1" customWidth="1"/>
    <col min="14" max="16" width="17.28515625" style="2" customWidth="1"/>
    <col min="17" max="17" width="3.85546875" style="2" customWidth="1"/>
    <col min="18" max="16384" width="9.140625" style="2"/>
  </cols>
  <sheetData>
    <row r="1" spans="1:16" ht="18.75" x14ac:dyDescent="0.2">
      <c r="N1" s="28" t="s">
        <v>19</v>
      </c>
    </row>
    <row r="2" spans="1:16" ht="18.75" x14ac:dyDescent="0.2">
      <c r="N2" s="28" t="s">
        <v>16</v>
      </c>
    </row>
    <row r="3" spans="1:16" ht="18.75" x14ac:dyDescent="0.2">
      <c r="N3" s="28" t="s">
        <v>21</v>
      </c>
    </row>
    <row r="4" spans="1:16" ht="18.75" x14ac:dyDescent="0.2">
      <c r="N4" s="28" t="s">
        <v>22</v>
      </c>
    </row>
    <row r="5" spans="1:16" ht="18.75" x14ac:dyDescent="0.2">
      <c r="N5" s="28" t="s">
        <v>23</v>
      </c>
    </row>
    <row r="6" spans="1:16" ht="18.75" x14ac:dyDescent="0.2">
      <c r="N6" s="28" t="s">
        <v>24</v>
      </c>
    </row>
    <row r="8" spans="1:16" ht="18.75" outlineLevel="1" x14ac:dyDescent="0.2">
      <c r="N8" s="4" t="s">
        <v>25</v>
      </c>
    </row>
    <row r="9" spans="1:16" ht="18.75" outlineLevel="1" x14ac:dyDescent="0.2">
      <c r="N9" s="4" t="s">
        <v>16</v>
      </c>
    </row>
    <row r="10" spans="1:16" ht="18.75" outlineLevel="1" x14ac:dyDescent="0.2">
      <c r="N10" s="4" t="s">
        <v>17</v>
      </c>
    </row>
    <row r="11" spans="1:16" ht="18.75" outlineLevel="1" x14ac:dyDescent="0.2">
      <c r="N11" s="4" t="s">
        <v>18</v>
      </c>
    </row>
    <row r="12" spans="1:16" ht="18.75" outlineLevel="1" x14ac:dyDescent="0.2">
      <c r="N12" s="4" t="s">
        <v>15</v>
      </c>
    </row>
    <row r="13" spans="1:16" ht="18.75" outlineLevel="1" x14ac:dyDescent="0.3">
      <c r="A13" s="6"/>
    </row>
    <row r="14" spans="1:16" ht="15.75" customHeight="1" outlineLevel="1" x14ac:dyDescent="0.2">
      <c r="A14" s="19"/>
      <c r="B14" s="15"/>
    </row>
    <row r="15" spans="1:16" ht="18.75" x14ac:dyDescent="0.2">
      <c r="A15" s="48" t="s">
        <v>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  <row r="16" spans="1:16" ht="18.75" x14ac:dyDescent="0.2">
      <c r="A16" s="48" t="s">
        <v>6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18.75" x14ac:dyDescent="0.2">
      <c r="A17" s="48"/>
      <c r="B17" s="48"/>
    </row>
    <row r="18" spans="1:16" x14ac:dyDescent="0.2">
      <c r="B18" s="7"/>
    </row>
    <row r="19" spans="1:16" x14ac:dyDescent="0.2">
      <c r="A19" s="49" t="s">
        <v>0</v>
      </c>
      <c r="B19" s="47" t="s">
        <v>2</v>
      </c>
      <c r="C19" s="47"/>
      <c r="D19" s="47"/>
      <c r="E19" s="46" t="s">
        <v>26</v>
      </c>
      <c r="F19" s="47"/>
      <c r="G19" s="47"/>
      <c r="H19" s="47" t="s">
        <v>2</v>
      </c>
      <c r="I19" s="47"/>
      <c r="J19" s="47"/>
      <c r="K19" s="46" t="s">
        <v>30</v>
      </c>
      <c r="L19" s="47"/>
      <c r="M19" s="47"/>
      <c r="N19" s="47" t="s">
        <v>2</v>
      </c>
      <c r="O19" s="47"/>
      <c r="P19" s="47"/>
    </row>
    <row r="20" spans="1:16" ht="23.25" customHeight="1" x14ac:dyDescent="0.2">
      <c r="A20" s="49"/>
      <c r="B20" s="8" t="s">
        <v>3</v>
      </c>
      <c r="C20" s="8" t="s">
        <v>4</v>
      </c>
      <c r="D20" s="8" t="s">
        <v>5</v>
      </c>
      <c r="E20" s="8" t="s">
        <v>3</v>
      </c>
      <c r="F20" s="8" t="s">
        <v>4</v>
      </c>
      <c r="G20" s="8" t="s">
        <v>5</v>
      </c>
      <c r="H20" s="8" t="s">
        <v>3</v>
      </c>
      <c r="I20" s="8" t="s">
        <v>4</v>
      </c>
      <c r="J20" s="8" t="s">
        <v>5</v>
      </c>
      <c r="K20" s="8" t="s">
        <v>3</v>
      </c>
      <c r="L20" s="8" t="s">
        <v>4</v>
      </c>
      <c r="M20" s="8" t="s">
        <v>5</v>
      </c>
      <c r="N20" s="8" t="s">
        <v>3</v>
      </c>
      <c r="O20" s="8" t="s">
        <v>4</v>
      </c>
      <c r="P20" s="8" t="s">
        <v>5</v>
      </c>
    </row>
    <row r="21" spans="1:16" x14ac:dyDescent="0.2">
      <c r="A21" s="16">
        <v>1</v>
      </c>
      <c r="B21" s="17">
        <v>2</v>
      </c>
      <c r="C21" s="16">
        <v>3</v>
      </c>
      <c r="D21" s="17">
        <v>4</v>
      </c>
      <c r="E21" s="24"/>
      <c r="F21" s="16"/>
      <c r="G21" s="24"/>
      <c r="H21" s="24">
        <v>2</v>
      </c>
      <c r="I21" s="16">
        <v>3</v>
      </c>
      <c r="J21" s="24">
        <v>4</v>
      </c>
      <c r="K21" s="38"/>
      <c r="L21" s="37"/>
      <c r="M21" s="38"/>
      <c r="N21" s="38">
        <v>2</v>
      </c>
      <c r="O21" s="37">
        <v>3</v>
      </c>
      <c r="P21" s="38">
        <v>4</v>
      </c>
    </row>
    <row r="22" spans="1:16" x14ac:dyDescent="0.2">
      <c r="A22" s="9"/>
    </row>
    <row r="23" spans="1:16" ht="37.5" customHeight="1" x14ac:dyDescent="0.2">
      <c r="A23" s="14" t="s">
        <v>8</v>
      </c>
      <c r="B23" s="29">
        <f>B25</f>
        <v>1449095.1</v>
      </c>
      <c r="C23" s="29">
        <f t="shared" ref="C23:P23" si="0">C25</f>
        <v>-408867.8</v>
      </c>
      <c r="D23" s="29">
        <f t="shared" si="0"/>
        <v>-120755.9</v>
      </c>
      <c r="E23" s="29">
        <f t="shared" si="0"/>
        <v>2558439.9</v>
      </c>
      <c r="F23" s="29">
        <f t="shared" si="0"/>
        <v>510671.3</v>
      </c>
      <c r="G23" s="29">
        <f t="shared" si="0"/>
        <v>-159590.39999999999</v>
      </c>
      <c r="H23" s="40">
        <f t="shared" si="0"/>
        <v>4007535</v>
      </c>
      <c r="I23" s="40">
        <f t="shared" si="0"/>
        <v>101803.5</v>
      </c>
      <c r="J23" s="40">
        <f t="shared" si="0"/>
        <v>-280346.3</v>
      </c>
      <c r="K23" s="29">
        <f t="shared" si="0"/>
        <v>-4893150.5999999996</v>
      </c>
      <c r="L23" s="29">
        <f t="shared" si="0"/>
        <v>-445318.7</v>
      </c>
      <c r="M23" s="29">
        <f t="shared" si="0"/>
        <v>-497164.5</v>
      </c>
      <c r="N23" s="29">
        <f t="shared" si="0"/>
        <v>-885615.6</v>
      </c>
      <c r="O23" s="29">
        <f t="shared" si="0"/>
        <v>-343515.2</v>
      </c>
      <c r="P23" s="29">
        <f t="shared" si="0"/>
        <v>-777510.8</v>
      </c>
    </row>
    <row r="24" spans="1:16" ht="8.25" customHeight="1" x14ac:dyDescent="0.2">
      <c r="A24" s="14"/>
      <c r="B24" s="29"/>
      <c r="C24" s="29"/>
      <c r="D24" s="29"/>
      <c r="E24" s="29"/>
      <c r="F24" s="29"/>
      <c r="G24" s="29"/>
      <c r="H24" s="40"/>
      <c r="I24" s="40"/>
      <c r="J24" s="40"/>
      <c r="K24" s="29"/>
      <c r="L24" s="29"/>
      <c r="M24" s="29"/>
      <c r="N24" s="29"/>
      <c r="O24" s="29"/>
      <c r="P24" s="29"/>
    </row>
    <row r="25" spans="1:16" s="12" customFormat="1" ht="47.25" x14ac:dyDescent="0.2">
      <c r="A25" s="14" t="s">
        <v>9</v>
      </c>
      <c r="B25" s="30">
        <f>B27+B28+B29+B30+B31</f>
        <v>1449095.1</v>
      </c>
      <c r="C25" s="30">
        <f t="shared" ref="C25:P25" si="1">C27+C28+C29+C30+C31</f>
        <v>-408867.8</v>
      </c>
      <c r="D25" s="30">
        <f t="shared" si="1"/>
        <v>-120755.9</v>
      </c>
      <c r="E25" s="30">
        <f t="shared" si="1"/>
        <v>2558439.9</v>
      </c>
      <c r="F25" s="30">
        <f t="shared" si="1"/>
        <v>510671.3</v>
      </c>
      <c r="G25" s="30">
        <f t="shared" si="1"/>
        <v>-159590.39999999999</v>
      </c>
      <c r="H25" s="41">
        <f t="shared" si="1"/>
        <v>4007535</v>
      </c>
      <c r="I25" s="41">
        <f t="shared" si="1"/>
        <v>101803.5</v>
      </c>
      <c r="J25" s="41">
        <f t="shared" si="1"/>
        <v>-280346.3</v>
      </c>
      <c r="K25" s="30">
        <f t="shared" si="1"/>
        <v>-4893150.5999999996</v>
      </c>
      <c r="L25" s="30">
        <f t="shared" si="1"/>
        <v>-445318.7</v>
      </c>
      <c r="M25" s="30">
        <f t="shared" si="1"/>
        <v>-497164.5</v>
      </c>
      <c r="N25" s="30">
        <f t="shared" si="1"/>
        <v>-885615.6</v>
      </c>
      <c r="O25" s="30">
        <f t="shared" si="1"/>
        <v>-343515.2</v>
      </c>
      <c r="P25" s="30">
        <f t="shared" si="1"/>
        <v>-777510.8</v>
      </c>
    </row>
    <row r="26" spans="1:16" ht="8.25" customHeight="1" x14ac:dyDescent="0.2">
      <c r="A26" s="9"/>
      <c r="B26" s="18"/>
      <c r="C26" s="20"/>
    </row>
    <row r="27" spans="1:16" s="13" customFormat="1" ht="63.75" customHeight="1" x14ac:dyDescent="0.2">
      <c r="A27" s="1" t="s">
        <v>10</v>
      </c>
      <c r="B27" s="33">
        <v>-2490425</v>
      </c>
      <c r="C27" s="33">
        <v>-2408925</v>
      </c>
      <c r="D27" s="33">
        <v>-4876300</v>
      </c>
      <c r="E27" s="2"/>
      <c r="F27" s="2"/>
      <c r="G27" s="2"/>
      <c r="H27" s="39">
        <f>B27+E27</f>
        <v>-2490425</v>
      </c>
      <c r="I27" s="39">
        <f t="shared" ref="I27:J33" si="2">C27+F27</f>
        <v>-2408925</v>
      </c>
      <c r="J27" s="39">
        <f t="shared" si="2"/>
        <v>-4876300</v>
      </c>
      <c r="K27" s="2"/>
      <c r="L27" s="2"/>
      <c r="M27" s="2"/>
      <c r="N27" s="50">
        <f>H27+K27</f>
        <v>-2490425</v>
      </c>
      <c r="O27" s="50">
        <f t="shared" ref="O27:P33" si="3">I27+L27</f>
        <v>-2408925</v>
      </c>
      <c r="P27" s="50">
        <f t="shared" si="3"/>
        <v>-4876300</v>
      </c>
    </row>
    <row r="28" spans="1:16" s="12" customFormat="1" ht="47.25" x14ac:dyDescent="0.2">
      <c r="A28" s="1" t="s">
        <v>28</v>
      </c>
      <c r="B28" s="33">
        <v>4520000</v>
      </c>
      <c r="C28" s="33">
        <v>2635000</v>
      </c>
      <c r="D28" s="33">
        <v>6055000</v>
      </c>
      <c r="E28" s="31">
        <v>1070000</v>
      </c>
      <c r="F28" s="31">
        <v>510000</v>
      </c>
      <c r="G28" s="31">
        <v>-165000</v>
      </c>
      <c r="H28" s="39">
        <f t="shared" ref="H28:H33" si="4">B28+E28</f>
        <v>5590000</v>
      </c>
      <c r="I28" s="39">
        <f t="shared" si="2"/>
        <v>3145000</v>
      </c>
      <c r="J28" s="39">
        <f t="shared" si="2"/>
        <v>5890000</v>
      </c>
      <c r="K28" s="43">
        <v>-4950000</v>
      </c>
      <c r="L28" s="43">
        <v>-440000</v>
      </c>
      <c r="M28" s="43">
        <v>-490000</v>
      </c>
      <c r="N28" s="42">
        <f t="shared" ref="N28:N33" si="5">H28+K28</f>
        <v>640000</v>
      </c>
      <c r="O28" s="42">
        <f t="shared" si="3"/>
        <v>2705000</v>
      </c>
      <c r="P28" s="42">
        <f t="shared" si="3"/>
        <v>5400000</v>
      </c>
    </row>
    <row r="29" spans="1:16" s="12" customFormat="1" ht="64.5" customHeight="1" x14ac:dyDescent="0.2">
      <c r="A29" s="1" t="s">
        <v>29</v>
      </c>
      <c r="B29" s="33">
        <v>-346754.1</v>
      </c>
      <c r="C29" s="33">
        <v>-693508.1</v>
      </c>
      <c r="D29" s="33">
        <v>-1387016.2</v>
      </c>
      <c r="E29" s="32"/>
      <c r="F29" s="32"/>
      <c r="G29" s="32"/>
      <c r="H29" s="39">
        <f t="shared" si="4"/>
        <v>-346754.1</v>
      </c>
      <c r="I29" s="39">
        <f t="shared" si="2"/>
        <v>-693508.1</v>
      </c>
      <c r="J29" s="39">
        <f t="shared" si="2"/>
        <v>-1387016.2</v>
      </c>
      <c r="K29" s="32"/>
      <c r="L29" s="32"/>
      <c r="M29" s="32"/>
      <c r="N29" s="50">
        <f t="shared" si="5"/>
        <v>-346754.1</v>
      </c>
      <c r="O29" s="50">
        <f t="shared" si="3"/>
        <v>-693508.1</v>
      </c>
      <c r="P29" s="50">
        <f t="shared" si="3"/>
        <v>-1387016.2</v>
      </c>
    </row>
    <row r="30" spans="1:16" ht="47.25" x14ac:dyDescent="0.2">
      <c r="A30" s="1" t="s">
        <v>14</v>
      </c>
      <c r="B30" s="33">
        <v>4234.1000000000004</v>
      </c>
      <c r="C30" s="33">
        <v>-3864.4</v>
      </c>
      <c r="D30" s="33">
        <v>-1938.5</v>
      </c>
      <c r="E30" s="2">
        <v>1300079.8999999999</v>
      </c>
      <c r="F30" s="2">
        <v>671.3</v>
      </c>
      <c r="G30" s="2">
        <v>5409.6</v>
      </c>
      <c r="H30" s="39">
        <f t="shared" si="4"/>
        <v>1304314</v>
      </c>
      <c r="I30" s="39">
        <f t="shared" si="2"/>
        <v>-3193.1</v>
      </c>
      <c r="J30" s="39">
        <f t="shared" si="2"/>
        <v>3471.1</v>
      </c>
      <c r="K30" s="2">
        <v>-8264.5</v>
      </c>
      <c r="L30" s="2">
        <v>-5318.7</v>
      </c>
      <c r="M30" s="2">
        <v>-7164.5</v>
      </c>
      <c r="N30" s="42">
        <f t="shared" si="5"/>
        <v>1296049.5</v>
      </c>
      <c r="O30" s="50">
        <f t="shared" si="3"/>
        <v>-8511.7999999999993</v>
      </c>
      <c r="P30" s="50">
        <f t="shared" si="3"/>
        <v>-3693.4</v>
      </c>
    </row>
    <row r="31" spans="1:16" s="12" customFormat="1" ht="31.5" x14ac:dyDescent="0.2">
      <c r="A31" s="1" t="s">
        <v>11</v>
      </c>
      <c r="B31" s="33">
        <f>B32+B33</f>
        <v>-237959.9</v>
      </c>
      <c r="C31" s="33">
        <f>C32+C33</f>
        <v>62429.7</v>
      </c>
      <c r="D31" s="33">
        <f>D32+D33</f>
        <v>89498.8</v>
      </c>
      <c r="E31" s="33">
        <f t="shared" ref="E31:G31" si="6">E32+E33</f>
        <v>188360</v>
      </c>
      <c r="F31" s="33">
        <f t="shared" si="6"/>
        <v>0</v>
      </c>
      <c r="G31" s="33">
        <f t="shared" si="6"/>
        <v>0</v>
      </c>
      <c r="H31" s="39">
        <f t="shared" si="4"/>
        <v>-49599.9</v>
      </c>
      <c r="I31" s="39">
        <f t="shared" si="2"/>
        <v>62429.7</v>
      </c>
      <c r="J31" s="39">
        <f t="shared" si="2"/>
        <v>89498.8</v>
      </c>
      <c r="K31" s="44">
        <f t="shared" ref="K31:M31" si="7">K32+K33</f>
        <v>65113.9</v>
      </c>
      <c r="L31" s="33">
        <f t="shared" si="7"/>
        <v>0</v>
      </c>
      <c r="M31" s="33">
        <f t="shared" si="7"/>
        <v>0</v>
      </c>
      <c r="N31" s="42">
        <f t="shared" si="5"/>
        <v>15514</v>
      </c>
      <c r="O31" s="42">
        <f t="shared" si="3"/>
        <v>62429.7</v>
      </c>
      <c r="P31" s="42">
        <f t="shared" si="3"/>
        <v>89498.8</v>
      </c>
    </row>
    <row r="32" spans="1:16" ht="94.5" x14ac:dyDescent="0.2">
      <c r="A32" s="3" t="s">
        <v>12</v>
      </c>
      <c r="B32" s="5">
        <v>-268278.90000000002</v>
      </c>
      <c r="C32" s="5">
        <v>-27374.3</v>
      </c>
      <c r="D32" s="35"/>
      <c r="E32" s="34">
        <v>188360</v>
      </c>
      <c r="H32" s="39">
        <f t="shared" si="4"/>
        <v>-79918.899999999994</v>
      </c>
      <c r="I32" s="39">
        <f t="shared" si="2"/>
        <v>-27374.3</v>
      </c>
      <c r="J32" s="39">
        <f t="shared" si="2"/>
        <v>0</v>
      </c>
      <c r="K32" s="23">
        <v>65113.9</v>
      </c>
      <c r="N32" s="50">
        <f t="shared" si="5"/>
        <v>-14805</v>
      </c>
      <c r="O32" s="50">
        <f t="shared" si="3"/>
        <v>-27374.3</v>
      </c>
      <c r="P32" s="42">
        <f t="shared" si="3"/>
        <v>0</v>
      </c>
    </row>
    <row r="33" spans="1:17" s="13" customFormat="1" ht="106.5" customHeight="1" x14ac:dyDescent="0.3">
      <c r="A33" s="11" t="s">
        <v>13</v>
      </c>
      <c r="B33" s="33">
        <v>30319</v>
      </c>
      <c r="C33" s="33">
        <v>89804</v>
      </c>
      <c r="D33" s="33">
        <v>89498.8</v>
      </c>
      <c r="E33" s="2"/>
      <c r="F33" s="2"/>
      <c r="G33" s="2"/>
      <c r="H33" s="39">
        <f t="shared" si="4"/>
        <v>30319</v>
      </c>
      <c r="I33" s="39">
        <f t="shared" si="2"/>
        <v>89804</v>
      </c>
      <c r="J33" s="39">
        <f t="shared" si="2"/>
        <v>89498.8</v>
      </c>
      <c r="K33" s="2"/>
      <c r="L33" s="2"/>
      <c r="M33" s="2"/>
      <c r="N33" s="42">
        <f t="shared" si="5"/>
        <v>30319</v>
      </c>
      <c r="O33" s="42">
        <f t="shared" si="3"/>
        <v>89804</v>
      </c>
      <c r="P33" s="42">
        <f t="shared" si="3"/>
        <v>89498.8</v>
      </c>
      <c r="Q33" s="36" t="s">
        <v>27</v>
      </c>
    </row>
    <row r="34" spans="1:17" s="13" customFormat="1" x14ac:dyDescent="0.2">
      <c r="A34" s="1"/>
      <c r="B34" s="18"/>
      <c r="C34" s="21"/>
    </row>
    <row r="35" spans="1:17" ht="1.5" customHeight="1" x14ac:dyDescent="0.2">
      <c r="A35" s="1"/>
      <c r="B35" s="18"/>
      <c r="C35" s="20"/>
    </row>
    <row r="36" spans="1:17" ht="3.75" hidden="1" customHeight="1" x14ac:dyDescent="0.2">
      <c r="B36" s="5"/>
      <c r="C36" s="10"/>
    </row>
    <row r="37" spans="1:17" ht="24" hidden="1" customHeight="1" x14ac:dyDescent="0.2">
      <c r="B37" s="23"/>
      <c r="C37" s="23"/>
      <c r="D37" s="23"/>
    </row>
    <row r="38" spans="1:17" customFormat="1" x14ac:dyDescent="0.25">
      <c r="A38" s="25" t="s">
        <v>1</v>
      </c>
    </row>
    <row r="39" spans="1:17" customFormat="1" ht="31.5" x14ac:dyDescent="0.25">
      <c r="A39" s="45" t="s">
        <v>31</v>
      </c>
    </row>
    <row r="40" spans="1:17" customFormat="1" ht="21.75" customHeight="1" x14ac:dyDescent="0.2">
      <c r="A40" s="26"/>
    </row>
    <row r="41" spans="1:17" customFormat="1" ht="30" customHeight="1" x14ac:dyDescent="0.25">
      <c r="A41" s="25" t="s">
        <v>20</v>
      </c>
      <c r="D41" s="27"/>
    </row>
    <row r="42" spans="1:17" customFormat="1" ht="11.25" customHeight="1" x14ac:dyDescent="0.2"/>
    <row r="43" spans="1:17" s="27" customFormat="1" x14ac:dyDescent="0.25">
      <c r="A43" s="25" t="s">
        <v>32</v>
      </c>
    </row>
    <row r="44" spans="1:17" s="22" customFormat="1" x14ac:dyDescent="0.2"/>
  </sheetData>
  <mergeCells count="9">
    <mergeCell ref="A15:P15"/>
    <mergeCell ref="A16:P16"/>
    <mergeCell ref="K19:M19"/>
    <mergeCell ref="N19:P19"/>
    <mergeCell ref="E19:G19"/>
    <mergeCell ref="H19:J19"/>
    <mergeCell ref="A17:B17"/>
    <mergeCell ref="A19:A20"/>
    <mergeCell ref="B19:D19"/>
  </mergeCells>
  <phoneticPr fontId="0" type="noConversion"/>
  <printOptions horizontalCentered="1"/>
  <pageMargins left="0.85" right="0.22" top="0.76" bottom="0.55118110236220474" header="0.51181102362204722" footer="0.51181102362204722"/>
  <pageSetup paperSize="9" scale="6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 В.</dc:creator>
  <cp:lastModifiedBy>Бурнашова Елена Борисовна</cp:lastModifiedBy>
  <cp:lastPrinted>2019-08-30T05:49:50Z</cp:lastPrinted>
  <dcterms:created xsi:type="dcterms:W3CDTF">2007-05-14T10:19:54Z</dcterms:created>
  <dcterms:modified xsi:type="dcterms:W3CDTF">2019-08-30T06:15:57Z</dcterms:modified>
</cp:coreProperties>
</file>